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財政担当共有ファイル\（25）財政状況資料集\27\(29.4.24期限)財政状況資料集\29.3.27追加照会\様式\"/>
    </mc:Choice>
  </mc:AlternateContent>
  <bookViews>
    <workbookView xWindow="0" yWindow="0" windowWidth="19200" windowHeight="11610"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BE36" i="9"/>
  <c r="BE35" i="9"/>
  <c r="CO34" i="9"/>
  <c r="CO35" i="9" s="1"/>
  <c r="CO36" i="9" s="1"/>
  <c r="BW34" i="9"/>
  <c r="BW35" i="9" s="1"/>
  <c r="BW36" i="9" s="1"/>
  <c r="BW37" i="9" s="1"/>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alcChain>
</file>

<file path=xl/sharedStrings.xml><?xml version="1.0" encoding="utf-8"?>
<sst xmlns="http://schemas.openxmlformats.org/spreadsheetml/2006/main" count="1070" uniqueCount="562">
  <si>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</si>
  <si>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</si>
  <si>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</si>
  <si>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</si>
  <si>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</si>
  <si>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</si>
  <si>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</si>
  <si>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</si>
  <si>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</si>
  <si>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</si>
  <si>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</si>
  <si>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</si>
  <si>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</si>
  <si>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</si>
  <si>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</si>
  <si>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</si>
  <si>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</si>
  <si>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</si>
  <si>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</si>
  <si>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</si>
  <si>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</si>
  <si>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</si>
  <si>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</si>
  <si>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</si>
  <si>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</si>
  <si>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</si>
  <si>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</si>
  <si>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</si>
  <si>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</si>
  <si>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</si>
  <si>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</si>
  <si>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</si>
  <si>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</si>
  <si>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</si>
  <si>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</si>
  <si>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</si>
  <si>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</si>
  <si>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</si>
  <si>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</si>
  <si>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</si>
  <si>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</si>
  <si>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</si>
  <si>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</si>
  <si>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</si>
  <si>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</si>
  <si>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</si>
  <si>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</si>
  <si>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</si>
  <si>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</si>
  <si>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</si>
  <si>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</si>
  <si>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</si>
  <si>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</si>
  <si>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</si>
  <si>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</si>
  <si>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</si>
  <si>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</si>
  <si>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</si>
  <si>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</si>
  <si>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</si>
  <si>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</si>
  <si>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</si>
  <si>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</si>
  <si>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</si>
  <si>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</si>
  <si>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</si>
  <si>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</si>
  <si>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</si>
  <si>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</si>
  <si>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</si>
  <si>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</si>
  <si>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</si>
  <si>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</si>
  <si>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</si>
  <si>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</si>
  <si>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</si>
  <si>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</si>
  <si>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</si>
  <si>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</si>
  <si>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</si>
  <si>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</si>
  <si>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</si>
  <si>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蒲郡市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</si>
  <si>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</si>
  <si>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</si>
  <si>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</si>
  <si>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</si>
  <si>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</si>
  <si>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</si>
  <si>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</si>
  <si>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</si>
  <si>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</si>
  <si>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</si>
  <si>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</si>
  <si>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</si>
  <si>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</si>
  <si>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</si>
  <si>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</si>
  <si>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</si>
  <si>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</si>
  <si>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</si>
  <si>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</si>
  <si>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</si>
  <si>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</si>
  <si>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</si>
  <si>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</si>
  <si>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</si>
  <si>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</si>
  <si>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</si>
  <si>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</si>
  <si>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</si>
  <si>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</si>
  <si>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</si>
  <si>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</si>
  <si>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</si>
  <si>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</si>
  <si>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</si>
  <si>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</si>
  <si>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</si>
  <si>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</si>
  <si>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</si>
  <si>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</si>
  <si>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</si>
  <si>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</si>
  <si>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</si>
  <si>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</si>
  <si>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</si>
  <si>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</si>
  <si>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</si>
  <si>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</si>
  <si>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</si>
  <si>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</si>
  <si>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</si>
  <si>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</si>
  <si>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</si>
  <si>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</si>
  <si>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</si>
  <si>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</si>
  <si>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</si>
  <si>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</si>
  <si>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</si>
  <si>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</si>
  <si>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</si>
  <si>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</si>
  <si>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</si>
  <si>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</si>
  <si>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</si>
  <si>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</si>
  <si>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</si>
  <si>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</si>
  <si>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</si>
  <si>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</si>
  <si>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</si>
  <si>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</si>
  <si>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</si>
  <si>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</si>
  <si>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</si>
  <si>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</si>
  <si>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</si>
  <si>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</si>
  <si>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</si>
  <si>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</si>
  <si>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</si>
  <si>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</si>
  <si>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</si>
  <si>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</si>
  <si>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</si>
  <si>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</si>
  <si>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</si>
  <si>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</si>
  <si>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</si>
  <si>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</si>
  <si>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</si>
  <si>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</si>
  <si>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</si>
  <si>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</si>
  <si>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</si>
  <si>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</si>
  <si>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</si>
  <si>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</si>
  <si>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</si>
  <si>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</si>
  <si>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</si>
  <si>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</si>
  <si>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</si>
  <si>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</si>
  <si>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</si>
  <si>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</si>
  <si>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</si>
  <si>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</si>
  <si>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</si>
  <si>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</si>
  <si>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</si>
  <si>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</si>
  <si>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愛知県蒲郡市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</si>
  <si>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</si>
  <si>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</si>
  <si>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</si>
  <si>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</si>
  <si>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</si>
  <si>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</si>
  <si>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</si>
  <si>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</si>
  <si>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</si>
  <si>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</si>
  <si>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</si>
  <si>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</si>
  <si>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</si>
  <si>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</si>
  <si>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</si>
  <si>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</si>
  <si>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</si>
  <si>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</si>
  <si>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</si>
  <si>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</si>
  <si>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</si>
  <si>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</si>
  <si>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</si>
  <si>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</si>
  <si>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</si>
  <si>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</si>
  <si>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</si>
  <si>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</si>
  <si>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</si>
  <si>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</si>
  <si>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</si>
  <si>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</si>
  <si>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</si>
  <si>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</si>
  <si>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</si>
  <si>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</si>
  <si>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</si>
  <si>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</si>
  <si>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</si>
  <si>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</si>
  <si>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</si>
  <si>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</si>
  <si>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</si>
  <si>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</si>
  <si>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</si>
  <si>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</si>
  <si>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</si>
  <si>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</si>
  <si>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</si>
  <si>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</si>
  <si>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</si>
  <si>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</si>
  <si>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</si>
  <si>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</si>
  <si>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</si>
  <si>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</si>
  <si>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</si>
  <si>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</si>
  <si>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</si>
  <si>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</si>
  <si>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</si>
  <si>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</si>
  <si>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</si>
  <si>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</si>
  <si>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</si>
  <si>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</si>
  <si>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</si>
  <si>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</si>
  <si>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</si>
  <si>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</si>
  <si>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</si>
  <si>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</si>
  <si>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</si>
  <si>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</si>
  <si>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</si>
  <si>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</si>
  <si>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</si>
  <si>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</si>
  <si>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</si>
  <si>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</si>
  <si>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</si>
  <si>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</si>
  <si>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</si>
  <si>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</si>
  <si>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</si>
  <si>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</si>
  <si>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</si>
  <si>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</si>
  <si>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</si>
  <si>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</si>
  <si>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</si>
  <si>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</si>
  <si>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</si>
  <si>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</si>
  <si>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</si>
  <si>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</si>
  <si>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</si>
  <si>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</si>
  <si>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</si>
  <si>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</si>
  <si>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</si>
  <si>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</si>
  <si>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</si>
  <si>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</si>
  <si>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</si>
  <si>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</si>
  <si>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</si>
  <si>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</si>
  <si>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</si>
  <si>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</si>
  <si>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</si>
  <si>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</si>
  <si>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</si>
  <si>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</si>
  <si>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</si>
  <si>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</si>
  <si>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</si>
  <si>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</si>
  <si>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</si>
  <si>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</si>
  <si>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</si>
  <si>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</si>
  <si>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</si>
  <si>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</si>
  <si>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</si>
  <si>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</si>
  <si>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</si>
  <si>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</si>
  <si>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</si>
  <si>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</si>
  <si>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</si>
  <si>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</si>
  <si>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</si>
  <si>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</si>
  <si>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</si>
  <si>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</si>
  <si>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</si>
  <si>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</si>
  <si>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</si>
  <si>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</si>
  <si>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</si>
  <si>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</si>
  <si>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</si>
  <si>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</si>
  <si>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</si>
  <si>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</si>
  <si>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</si>
  <si>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愛知県蒲郡市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</si>
  <si>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</si>
  <si>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</si>
  <si>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</si>
  <si>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</si>
  <si>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</si>
  <si>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</si>
  <si>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</si>
  <si>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</si>
  <si>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</si>
  <si>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</si>
  <si>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</si>
  <si>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</si>
  <si>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</si>
  <si>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</si>
  <si>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</si>
  <si>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</si>
  <si>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</si>
  <si>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</si>
  <si>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</si>
  <si>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</si>
  <si>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公共用地対策事業特別会計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</si>
  <si>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</si>
  <si>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</si>
  <si>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</si>
  <si>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</si>
  <si>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</si>
  <si>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</si>
  <si>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</si>
  <si>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</si>
  <si>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</si>
  <si>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</si>
  <si>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</si>
  <si>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</si>
  <si>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</si>
  <si>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</si>
  <si>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</si>
  <si>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</si>
  <si>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</si>
  <si>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</si>
  <si>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</si>
  <si>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</si>
  <si>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モーターボート競走事業会計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</si>
  <si>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</si>
  <si>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</si>
  <si>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</si>
  <si>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</si>
  <si>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</si>
  <si>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</si>
  <si>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</si>
  <si>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</si>
  <si>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</si>
  <si>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</si>
  <si>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</si>
  <si>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</si>
  <si>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</si>
  <si>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</si>
  <si>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</si>
  <si>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</si>
  <si>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</si>
  <si>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</si>
  <si>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</si>
  <si>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</si>
  <si>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</si>
  <si>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</si>
  <si>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</si>
  <si>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</si>
  <si>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</si>
  <si>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</si>
  <si>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</si>
  <si>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</si>
  <si>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</si>
  <si>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</si>
  <si>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</si>
  <si>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</si>
  <si>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</si>
  <si>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</si>
  <si>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</si>
  <si>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</si>
  <si>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</si>
  <si>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</si>
  <si>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</si>
  <si>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</si>
  <si>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</si>
  <si>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</si>
  <si>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</si>
  <si>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</si>
  <si>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</si>
  <si>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</si>
  <si>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</si>
  <si>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</si>
  <si>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</si>
  <si>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</si>
  <si>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</si>
  <si>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</si>
  <si>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</si>
  <si>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</si>
  <si>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</si>
  <si>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</si>
  <si>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</si>
  <si>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モーターボート競走事業会計</t>
    <phoneticPr fontId="5"/>
  </si>
  <si>
    <t>-</t>
    <phoneticPr fontId="5"/>
  </si>
  <si>
    <t>将来負担比率（(Ｅ)－(Ｆ)）／（(Ｃ)－(Ｄ)）×１００</t>
    <rPh sb="0" eb="2">
      <t>ショウライ</t>
    </rPh>
    <rPh sb="2" eb="4">
      <t>フタン</t>
    </rPh>
    <rPh sb="4" eb="6">
      <t>ヒリツ</t>
    </rPh>
    <phoneticPr fontId="5"/>
  </si>
  <si>
    <t>下水道事業特別会計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</si>
  <si>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</si>
  <si>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</si>
  <si>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</si>
  <si>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</si>
  <si>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</si>
  <si>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</si>
  <si>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</si>
  <si>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</si>
  <si>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</si>
  <si>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</si>
  <si>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</si>
  <si>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</si>
  <si>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</si>
  <si>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</si>
  <si>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</si>
  <si>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</si>
  <si>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</si>
  <si>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</si>
  <si>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</si>
  <si>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</si>
  <si>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</si>
  <si>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</si>
  <si>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</si>
  <si>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</si>
  <si>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</si>
  <si>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</si>
  <si>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</si>
  <si>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</si>
  <si>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</si>
  <si>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</si>
  <si>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</si>
  <si>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</si>
  <si>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</si>
  <si>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</si>
  <si>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</si>
  <si>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</si>
  <si>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</si>
  <si>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</si>
  <si>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</si>
  <si>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</si>
  <si>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</si>
  <si>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</si>
  <si>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</si>
  <si>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</si>
  <si>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</si>
  <si>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</si>
  <si>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</si>
  <si>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</si>
  <si>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</si>
  <si>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</si>
  <si>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</si>
  <si>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</si>
  <si>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</si>
  <si>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</si>
  <si>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</si>
  <si>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</si>
  <si>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</si>
  <si>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</si>
  <si>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</si>
  <si>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</si>
  <si>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</si>
  <si>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</si>
  <si>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</si>
  <si>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</si>
  <si>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</si>
  <si>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</si>
  <si>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</si>
  <si>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</si>
  <si>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</si>
  <si>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</si>
  <si>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</si>
  <si>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</si>
  <si>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</si>
  <si>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</si>
  <si>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</si>
  <si>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</si>
  <si>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</si>
  <si>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</si>
  <si>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</si>
  <si>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</si>
  <si>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</si>
  <si>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2.25</t>
  </si>
  <si>
    <t>▲ 5.66</t>
  </si>
  <si>
    <t>モーターボート競走事業会計</t>
  </si>
  <si>
    <t>一般会計</t>
  </si>
  <si>
    <t>水道事業会計</t>
  </si>
  <si>
    <t>病院事業会計</t>
  </si>
  <si>
    <t>公共用地対策事業特別会計</t>
  </si>
  <si>
    <t>介護保険事業特別会計</t>
  </si>
  <si>
    <t>下水道事業特別会計</t>
  </si>
  <si>
    <t>土地区画整理事業特別会計</t>
  </si>
  <si>
    <t>その他会計（赤字）</t>
  </si>
  <si>
    <t>その他会計（黒字）</t>
  </si>
  <si>
    <t>蒲郡市幸田町衛生組合</t>
    <rPh sb="0" eb="3">
      <t>ガマゴオリシ</t>
    </rPh>
    <rPh sb="3" eb="6">
      <t>コウタチョウ</t>
    </rPh>
    <rPh sb="6" eb="8">
      <t>エイセイ</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</si>
  <si>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</si>
  <si>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</si>
  <si>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東三河広域連合</t>
    <rPh sb="0" eb="1">
      <t>ヒガシ</t>
    </rPh>
    <rPh sb="1" eb="3">
      <t>ミカワ</t>
    </rPh>
    <rPh sb="3" eb="5">
      <t>コウイキ</t>
    </rPh>
    <rPh sb="5" eb="7">
      <t>レンゴウ</t>
    </rPh>
    <phoneticPr fontId="2"/>
  </si>
  <si>
    <t>－</t>
  </si>
  <si>
    <t>蒲郡港営施設㈱</t>
    <rPh sb="0" eb="2">
      <t>ガマゴオリ</t>
    </rPh>
    <rPh sb="2" eb="3">
      <t>ミナト</t>
    </rPh>
    <rPh sb="3" eb="4">
      <t>イトナム</t>
    </rPh>
    <rPh sb="4" eb="6">
      <t>シセツ</t>
    </rPh>
    <phoneticPr fontId="2"/>
  </si>
  <si>
    <t>蒲郡市土地開発公社</t>
    <rPh sb="0" eb="3">
      <t>ガマゴオリシ</t>
    </rPh>
    <rPh sb="3" eb="5">
      <t>トチ</t>
    </rPh>
    <rPh sb="5" eb="7">
      <t>カイハツ</t>
    </rPh>
    <rPh sb="7" eb="9">
      <t>コウシャ</t>
    </rPh>
    <phoneticPr fontId="2"/>
  </si>
  <si>
    <t>蒲郡交通安全事業会</t>
    <rPh sb="0" eb="2">
      <t>ガマゴオリ</t>
    </rPh>
    <rPh sb="2" eb="4">
      <t>コウツウ</t>
    </rPh>
    <rPh sb="4" eb="6">
      <t>アンゼン</t>
    </rPh>
    <rPh sb="6" eb="8">
      <t>ジギョウ</t>
    </rPh>
    <rPh sb="8" eb="9">
      <t>カイ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</si>
  <si>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</si>
  <si>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</si>
  <si>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</si>
  <si>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</si>
  <si>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</si>
  <si>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</si>
  <si>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</si>
  <si>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</si>
  <si>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</si>
  <si>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</si>
  <si>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</si>
  <si>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</si>
  <si>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</si>
  <si>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</si>
  <si>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平成２３年度から比率が発生しておらず、実質公債費比率は平成２４年度からマイナス値となっている。これは、病院事業会計、下水道事業特別会計に対する繰出しを、モーターボート競走事業会計から直接行っていることが要因としてあげられる。病院事業会計、下水道事業特別会計ともに、起債の償還などに充てるための基準内繰入を、経営状況が好調なモーターボート競走事業から行っている。
今後は、モーターボート競走事業の収益が悪化することも想定し、各事業への繰出しや市債の発行を計画的に行い、同事業に依存しない体制作りを目指す。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</si>
</sst>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45855</c:v>
                </c:pt>
                <c:pt idx="1">
                  <c:v>43129</c:v>
                </c:pt>
                <c:pt idx="2">
                  <c:v>34918</c:v>
                </c:pt>
                <c:pt idx="3">
                  <c:v>37086</c:v>
                </c:pt>
                <c:pt idx="4">
                  <c:v>35684</c:v>
                </c:pt>
              </c:numCache>
            </c:numRef>
          </c:val>
          <c:smooth val="0"/>
        </c:ser>
        <c:dLbls>
          <c:showLegendKey val="0"/>
          <c:showVal val="0"/>
          <c:showCatName val="0"/>
          <c:showSerName val="0"/>
          <c:showPercent val="0"/>
          <c:showBubbleSize val="0"/>
        </c:dLbls>
        <c:marker val="1"/>
        <c:smooth val="0"/>
        <c:axId val="389992032"/>
        <c:axId val="389992424"/>
      </c:lineChart>
      <c:catAx>
        <c:axId val="389992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9992424"/>
        <c:crosses val="autoZero"/>
        <c:auto val="1"/>
        <c:lblAlgn val="ctr"/>
        <c:lblOffset val="100"/>
        <c:tickLblSkip val="1"/>
        <c:tickMarkSkip val="1"/>
        <c:noMultiLvlLbl val="0"/>
      </c:catAx>
      <c:valAx>
        <c:axId val="38999242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9992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6.08</c:v>
                </c:pt>
                <c:pt idx="1">
                  <c:v>14.62</c:v>
                </c:pt>
                <c:pt idx="2">
                  <c:v>11.62</c:v>
                </c:pt>
                <c:pt idx="3">
                  <c:v>12.04</c:v>
                </c:pt>
                <c:pt idx="4">
                  <c:v>12.43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13.29</c:v>
                </c:pt>
                <c:pt idx="1">
                  <c:v>16.95</c:v>
                </c:pt>
                <c:pt idx="2">
                  <c:v>18.47</c:v>
                </c:pt>
                <c:pt idx="3">
                  <c:v>19.309999999999999</c:v>
                </c:pt>
                <c:pt idx="4">
                  <c:v>18.98</c:v>
                </c:pt>
              </c:numCache>
            </c:numRef>
          </c:val>
        </c:ser>
        <c:dLbls>
          <c:showLegendKey val="0"/>
          <c:showVal val="0"/>
          <c:showCatName val="0"/>
          <c:showSerName val="0"/>
          <c:showPercent val="0"/>
          <c:showBubbleSize val="0"/>
        </c:dLbls>
        <c:gapWidth val="250"/>
        <c:overlap val="100"/>
        <c:axId val="361302456"/>
        <c:axId val="361302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-2.25</c:v>
                </c:pt>
                <c:pt idx="1">
                  <c:v>12.19</c:v>
                </c:pt>
                <c:pt idx="2">
                  <c:v>-5.66</c:v>
                </c:pt>
                <c:pt idx="3">
                  <c:v>1.24</c:v>
                </c:pt>
                <c:pt idx="4">
                  <c:v>0.95</c:v>
                </c:pt>
              </c:numCache>
            </c:numRef>
          </c:val>
          <c:smooth val="0"/>
        </c:ser>
        <c:dLbls>
          <c:showLegendKey val="0"/>
          <c:showVal val="0"/>
          <c:showCatName val="0"/>
          <c:showSerName val="0"/>
          <c:showPercent val="0"/>
          <c:showBubbleSize val="0"/>
        </c:dLbls>
        <c:marker val="1"/>
        <c:smooth val="0"/>
        <c:axId val="361302456"/>
        <c:axId val="361302848"/>
      </c:lineChart>
      <c:catAx>
        <c:axId val="361302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1302848"/>
        <c:crosses val="autoZero"/>
        <c:auto val="1"/>
        <c:lblAlgn val="ctr"/>
        <c:lblOffset val="100"/>
        <c:tickLblSkip val="1"/>
        <c:tickMarkSkip val="1"/>
        <c:noMultiLvlLbl val="0"/>
      </c:catAx>
      <c:valAx>
        <c:axId val="361302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302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6.04</c:v>
                </c:pt>
                <c:pt idx="2">
                  <c:v>#N/A</c:v>
                </c:pt>
                <c:pt idx="3">
                  <c:v>5.81</c:v>
                </c:pt>
                <c:pt idx="4">
                  <c:v>#N/A</c:v>
                </c:pt>
                <c:pt idx="5">
                  <c:v>11.39</c:v>
                </c:pt>
                <c:pt idx="6">
                  <c:v>#N/A</c:v>
                </c:pt>
                <c:pt idx="7">
                  <c:v>0.89</c:v>
                </c:pt>
                <c:pt idx="8">
                  <c:v>#N/A</c:v>
                </c:pt>
                <c:pt idx="9">
                  <c:v>0.46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0.96</c:v>
                </c:pt>
                <c:pt idx="2">
                  <c:v>#N/A</c:v>
                </c:pt>
                <c:pt idx="3">
                  <c:v>0.98</c:v>
                </c:pt>
                <c:pt idx="4">
                  <c:v>#N/A</c:v>
                </c:pt>
                <c:pt idx="5">
                  <c:v>1.17</c:v>
                </c:pt>
                <c:pt idx="6">
                  <c:v>#N/A</c:v>
                </c:pt>
                <c:pt idx="7">
                  <c:v>0.61</c:v>
                </c:pt>
                <c:pt idx="8">
                  <c:v>#N/A</c:v>
                </c:pt>
                <c:pt idx="9">
                  <c:v>0.84</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0.68</c:v>
                </c:pt>
                <c:pt idx="2">
                  <c:v>#N/A</c:v>
                </c:pt>
                <c:pt idx="3">
                  <c:v>0.61</c:v>
                </c:pt>
                <c:pt idx="4">
                  <c:v>#N/A</c:v>
                </c:pt>
                <c:pt idx="5">
                  <c:v>0.98</c:v>
                </c:pt>
                <c:pt idx="6">
                  <c:v>#N/A</c:v>
                </c:pt>
                <c:pt idx="7">
                  <c:v>0.9</c:v>
                </c:pt>
                <c:pt idx="8">
                  <c:v>#N/A</c:v>
                </c:pt>
                <c:pt idx="9">
                  <c:v>0.98</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0.31</c:v>
                </c:pt>
                <c:pt idx="2">
                  <c:v>#N/A</c:v>
                </c:pt>
                <c:pt idx="3">
                  <c:v>0.15</c:v>
                </c:pt>
                <c:pt idx="4">
                  <c:v>#N/A</c:v>
                </c:pt>
                <c:pt idx="5">
                  <c:v>0.38</c:v>
                </c:pt>
                <c:pt idx="6">
                  <c:v>#N/A</c:v>
                </c:pt>
                <c:pt idx="7">
                  <c:v>0.88</c:v>
                </c:pt>
                <c:pt idx="8">
                  <c:v>#N/A</c:v>
                </c:pt>
                <c:pt idx="9">
                  <c:v>1.04</c:v>
                </c:pt>
              </c:numCache>
            </c:numRef>
          </c:val>
        </c:ser>
        <c:ser>
          <c:idx val="5"/>
          <c:order val="5"/>
          <c:tx>
            <c:strRef>
              <c:f>データシート!$A$32</c:f>
              <c:strCache>
                <c:ptCount val="1"/>
                <c:pt idx="0">
                  <c:v>公共用地対策事業特別会計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0.33</c:v>
                </c:pt>
                <c:pt idx="2">
                  <c:v>#N/A</c:v>
                </c:pt>
                <c:pt idx="3">
                  <c:v>0.82</c:v>
                </c:pt>
                <c:pt idx="4">
                  <c:v>#N/A</c:v>
                </c:pt>
                <c:pt idx="5">
                  <c:v>1.22</c:v>
                </c:pt>
                <c:pt idx="6">
                  <c:v>#N/A</c:v>
                </c:pt>
                <c:pt idx="7">
                  <c:v>1.21</c:v>
                </c:pt>
                <c:pt idx="8">
                  <c:v>#N/A</c:v>
                </c:pt>
                <c:pt idx="9">
                  <c:v>2.61</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5.35</c:v>
                </c:pt>
                <c:pt idx="2">
                  <c:v>#N/A</c:v>
                </c:pt>
                <c:pt idx="3">
                  <c:v>6.04</c:v>
                </c:pt>
                <c:pt idx="4">
                  <c:v>#N/A</c:v>
                </c:pt>
                <c:pt idx="5">
                  <c:v>7.32</c:v>
                </c:pt>
                <c:pt idx="6">
                  <c:v>#N/A</c:v>
                </c:pt>
                <c:pt idx="7">
                  <c:v>5.41</c:v>
                </c:pt>
                <c:pt idx="8">
                  <c:v>#N/A</c:v>
                </c:pt>
                <c:pt idx="9">
                  <c:v>3.4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8.42</c:v>
                </c:pt>
                <c:pt idx="2">
                  <c:v>#N/A</c:v>
                </c:pt>
                <c:pt idx="3">
                  <c:v>9.2200000000000006</c:v>
                </c:pt>
                <c:pt idx="4">
                  <c:v>#N/A</c:v>
                </c:pt>
                <c:pt idx="5">
                  <c:v>9.4600000000000009</c:v>
                </c:pt>
                <c:pt idx="6">
                  <c:v>#N/A</c:v>
                </c:pt>
                <c:pt idx="7">
                  <c:v>8.1999999999999993</c:v>
                </c:pt>
                <c:pt idx="8">
                  <c:v>#N/A</c:v>
                </c:pt>
                <c:pt idx="9">
                  <c:v>7.65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5.77</c:v>
                </c:pt>
                <c:pt idx="2">
                  <c:v>#N/A</c:v>
                </c:pt>
                <c:pt idx="3">
                  <c:v>13.8</c:v>
                </c:pt>
                <c:pt idx="4">
                  <c:v>#N/A</c:v>
                </c:pt>
                <c:pt idx="5">
                  <c:v>10.42</c:v>
                </c:pt>
                <c:pt idx="6">
                  <c:v>#N/A</c:v>
                </c:pt>
                <c:pt idx="7">
                  <c:v>10.81</c:v>
                </c:pt>
                <c:pt idx="8">
                  <c:v>#N/A</c:v>
                </c:pt>
                <c:pt idx="9">
                  <c:v>9.81</c:v>
                </c:pt>
              </c:numCache>
            </c:numRef>
          </c:val>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17.46</c:v>
                </c:pt>
                <c:pt idx="8">
                  <c:v>#N/A</c:v>
                </c:pt>
                <c:pt idx="9">
                  <c:v>49.08</c:v>
                </c:pt>
              </c:numCache>
            </c:numRef>
          </c:val>
        </c:ser>
        <c:dLbls>
          <c:showLegendKey val="0"/>
          <c:showVal val="0"/>
          <c:showCatName val="0"/>
          <c:showSerName val="0"/>
          <c:showPercent val="0"/>
          <c:showBubbleSize val="0"/>
        </c:dLbls>
        <c:gapWidth val="150"/>
        <c:overlap val="100"/>
        <c:axId val="361304024"/>
        <c:axId val="361304416"/>
      </c:barChart>
      <c:catAx>
        <c:axId val="361304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304416"/>
        <c:crosses val="autoZero"/>
        <c:auto val="1"/>
        <c:lblAlgn val="ctr"/>
        <c:lblOffset val="100"/>
        <c:tickLblSkip val="1"/>
        <c:tickMarkSkip val="1"/>
        <c:noMultiLvlLbl val="0"/>
      </c:catAx>
      <c:valAx>
        <c:axId val="36130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304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3339</c:v>
                </c:pt>
                <c:pt idx="5">
                  <c:v>3307</c:v>
                </c:pt>
                <c:pt idx="8">
                  <c:v>3397</c:v>
                </c:pt>
                <c:pt idx="11">
                  <c:v>3374</c:v>
                </c:pt>
                <c:pt idx="14">
                  <c:v>3233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c:v>
                </c:pt>
                <c:pt idx="3">
                  <c:v>9</c:v>
                </c:pt>
                <c:pt idx="6">
                  <c:v>9</c:v>
                </c:pt>
                <c:pt idx="9">
                  <c:v>9</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50</c:v>
                </c:pt>
                <c:pt idx="3">
                  <c:v>7</c:v>
                </c:pt>
                <c:pt idx="6">
                  <c:v>6</c:v>
                </c:pt>
                <c:pt idx="9">
                  <c:v>0</c:v>
                </c:pt>
                <c:pt idx="12">
                  <c:v>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3199</c:v>
                </c:pt>
                <c:pt idx="3">
                  <c:v>2931</c:v>
                </c:pt>
                <c:pt idx="6">
                  <c:v>3106</c:v>
                </c:pt>
                <c:pt idx="9">
                  <c:v>3166</c:v>
                </c:pt>
                <c:pt idx="12">
                  <c:v>3117</c:v>
                </c:pt>
              </c:numCache>
            </c:numRef>
          </c:val>
        </c:ser>
        <c:dLbls>
          <c:showLegendKey val="0"/>
          <c:showVal val="0"/>
          <c:showCatName val="0"/>
          <c:showSerName val="0"/>
          <c:showPercent val="0"/>
          <c:showBubbleSize val="0"/>
        </c:dLbls>
        <c:gapWidth val="100"/>
        <c:overlap val="100"/>
        <c:axId val="361305592"/>
        <c:axId val="361305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-81</c:v>
                </c:pt>
                <c:pt idx="2">
                  <c:v>#N/A</c:v>
                </c:pt>
                <c:pt idx="3">
                  <c:v>#N/A</c:v>
                </c:pt>
                <c:pt idx="4">
                  <c:v>-360</c:v>
                </c:pt>
                <c:pt idx="5">
                  <c:v>#N/A</c:v>
                </c:pt>
                <c:pt idx="6">
                  <c:v>#N/A</c:v>
                </c:pt>
                <c:pt idx="7">
                  <c:v>-276</c:v>
                </c:pt>
                <c:pt idx="8">
                  <c:v>#N/A</c:v>
                </c:pt>
                <c:pt idx="9">
                  <c:v>#N/A</c:v>
                </c:pt>
                <c:pt idx="10">
                  <c:v>-199</c:v>
                </c:pt>
                <c:pt idx="11">
                  <c:v>#N/A</c:v>
                </c:pt>
                <c:pt idx="12">
                  <c:v>#N/A</c:v>
                </c:pt>
                <c:pt idx="13">
                  <c:v>-107</c:v>
                </c:pt>
                <c:pt idx="14">
                  <c:v>#N/A</c:v>
                </c:pt>
              </c:numCache>
            </c:numRef>
          </c:val>
          <c:smooth val="0"/>
        </c:ser>
        <c:dLbls>
          <c:showLegendKey val="0"/>
          <c:showVal val="0"/>
          <c:showCatName val="0"/>
          <c:showSerName val="0"/>
          <c:showPercent val="0"/>
          <c:showBubbleSize val="0"/>
        </c:dLbls>
        <c:marker val="1"/>
        <c:smooth val="0"/>
        <c:axId val="361305592"/>
        <c:axId val="361305984"/>
      </c:lineChart>
      <c:catAx>
        <c:axId val="361305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305984"/>
        <c:crosses val="autoZero"/>
        <c:auto val="1"/>
        <c:lblAlgn val="ctr"/>
        <c:lblOffset val="100"/>
        <c:tickLblSkip val="1"/>
        <c:tickMarkSkip val="1"/>
        <c:noMultiLvlLbl val="0"/>
      </c:catAx>
      <c:valAx>
        <c:axId val="36130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305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24767</c:v>
                </c:pt>
                <c:pt idx="5">
                  <c:v>25081</c:v>
                </c:pt>
                <c:pt idx="8">
                  <c:v>24781</c:v>
                </c:pt>
                <c:pt idx="11">
                  <c:v>24693</c:v>
                </c:pt>
                <c:pt idx="14">
                  <c:v>24627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7429</c:v>
                </c:pt>
                <c:pt idx="5">
                  <c:v>7813</c:v>
                </c:pt>
                <c:pt idx="8">
                  <c:v>7948</c:v>
                </c:pt>
                <c:pt idx="11">
                  <c:v>7409</c:v>
                </c:pt>
                <c:pt idx="14">
                  <c:v>7089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13762</c:v>
                </c:pt>
                <c:pt idx="5">
                  <c:v>14107</c:v>
                </c:pt>
                <c:pt idx="8">
                  <c:v>12929</c:v>
                </c:pt>
                <c:pt idx="11">
                  <c:v>6269</c:v>
                </c:pt>
                <c:pt idx="14">
                  <c:v>6711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4870</c:v>
                </c:pt>
                <c:pt idx="3">
                  <c:v>4192</c:v>
                </c:pt>
                <c:pt idx="6">
                  <c:v>3678</c:v>
                </c:pt>
                <c:pt idx="9">
                  <c:v>3322</c:v>
                </c:pt>
                <c:pt idx="12">
                  <c:v>2743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98</c:v>
                </c:pt>
                <c:pt idx="3">
                  <c:v>91</c:v>
                </c:pt>
                <c:pt idx="6">
                  <c:v>83</c:v>
                </c:pt>
                <c:pt idx="9">
                  <c:v>333</c:v>
                </c:pt>
                <c:pt idx="12">
                  <c:v>355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5734</c:v>
                </c:pt>
                <c:pt idx="3">
                  <c:v>5423</c:v>
                </c:pt>
                <c:pt idx="6">
                  <c:v>5422</c:v>
                </c:pt>
                <c:pt idx="9">
                  <c:v>5031</c:v>
                </c:pt>
                <c:pt idx="12">
                  <c:v>4596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55</c:v>
                </c:pt>
                <c:pt idx="9">
                  <c:v>52</c:v>
                </c:pt>
                <c:pt idx="12">
                  <c:v>271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29924</c:v>
                </c:pt>
                <c:pt idx="3">
                  <c:v>30454</c:v>
                </c:pt>
                <c:pt idx="6">
                  <c:v>29619</c:v>
                </c:pt>
                <c:pt idx="9">
                  <c:v>28709</c:v>
                </c:pt>
                <c:pt idx="12">
                  <c:v>28148</c:v>
                </c:pt>
              </c:numCache>
            </c:numRef>
          </c:val>
        </c:ser>
        <c:dLbls>
          <c:showLegendKey val="0"/>
          <c:showVal val="0"/>
          <c:showCatName val="0"/>
          <c:showSerName val="0"/>
          <c:showPercent val="0"/>
          <c:showBubbleSize val="0"/>
        </c:dLbls>
        <c:gapWidth val="100"/>
        <c:overlap val="100"/>
        <c:axId val="368728632"/>
        <c:axId val="367924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68728632"/>
        <c:axId val="367924064"/>
      </c:lineChart>
      <c:catAx>
        <c:axId val="368728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7924064"/>
        <c:crosses val="autoZero"/>
        <c:auto val="1"/>
        <c:lblAlgn val="ctr"/>
        <c:lblOffset val="100"/>
        <c:tickLblSkip val="1"/>
        <c:tickMarkSkip val="1"/>
        <c:noMultiLvlLbl val="0"/>
      </c:catAx>
      <c:valAx>
        <c:axId val="36792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728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{036CBF90-2B74-4B25-A674-D7BAE5E285E3}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{A3A426A3-DF76-43FD-8EB6-38C5E0A382F2}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{A304A9E5-12CB-40BA-965D-F75D22AF1D29}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{F1E715D0-2C57-4A4E-BF91-D6BF3A940113}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{34C82234-3C7A-4D3B-97AC-3D6F415AB7B1}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{AF021AE7-E9A6-47D3-B4E4-FF4FF071D090}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{EFCA46B2-CFF5-4C32-BCD3-FCFB23CA0F68}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{0AC007F9-C42C-429D-B1BC-6FCCA52F935B}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{0A4019BA-A20F-4ABB-BBA4-1E7DFEBB52D9}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{D6B78D8A-D85E-4C29-BAEE-9FD912DF519B}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69334088"/>
        <c:axId val="495352584"/>
      </c:scatterChart>
      <c:valAx>
        <c:axId val="3693340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352584"/>
        <c:crosses val="autoZero"/>
        <c:crossBetween val="midCat"/>
      </c:valAx>
      <c:valAx>
        <c:axId val="4953525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9334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{4EA83A17-2053-42CE-AA4F-4D17B15AC68A}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{5E1F24B3-3F65-403D-9861-2A76165F54C3}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{E83F1DC7-ABEA-4111-8A75-FB65C3094635}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{38FCE75A-5F9C-4A97-8D94-C86A2FF81427}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{F0900EF2-173F-4B6A-997F-7DAC1DF4D744}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c:v>
                </c:pt>
                <c:pt idx="1">
                  <c:v>-0.5</c:v>
                </c:pt>
                <c:pt idx="2">
                  <c:v>-1.6</c:v>
                </c:pt>
                <c:pt idx="3">
                  <c:v>-1.9</c:v>
                </c:pt>
                <c:pt idx="4">
                  <c:v>-1.3</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{508AD8C5-AD8D-458F-A271-8D14F54AE45E}</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{CA6BAD92-44A4-4432-88BF-100A2955DC3E}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{819B128D-6A66-4F6B-AB11-C24CE005D9A3}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{7CBC22E8-83CF-489E-B3BA-6715EF533BC5}</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{72DE8287-2AE0-4AC0-96E6-723E952B7116}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10.4</c:v>
                </c:pt>
                <c:pt idx="2">
                  <c:v>9.6</c:v>
                </c:pt>
                <c:pt idx="3">
                  <c:v>8.5</c:v>
                </c:pt>
                <c:pt idx="4">
                  <c:v>7.8</c:v>
                </c:pt>
              </c:numCache>
            </c:numRef>
          </c:xVal>
          <c:yVal>
            <c:numRef>
              <c:f>公会計指標分析・財政指標組合せ分析表!$K$77:$O$77</c:f>
              <c:numCache>
                <c:formatCode>#,##0.0;"▲ "#,##0.0</c:formatCode>
                <c:ptCount val="5"/>
                <c:pt idx="0">
                  <c:v>58.6</c:v>
                </c:pt>
                <c:pt idx="1">
                  <c:v>52.6</c:v>
                </c:pt>
                <c:pt idx="2">
                  <c:v>41.3</c:v>
                </c:pt>
                <c:pt idx="3">
                  <c:v>33</c:v>
                </c:pt>
                <c:pt idx="4">
                  <c:v>37.299999999999997</c:v>
                </c:pt>
              </c:numCache>
            </c:numRef>
          </c:yVal>
          <c:smooth val="0"/>
        </c:ser>
        <c:dLbls>
          <c:showLegendKey val="0"/>
          <c:showVal val="0"/>
          <c:showCatName val="0"/>
          <c:showSerName val="0"/>
          <c:showPercent val="0"/>
          <c:showBubbleSize val="0"/>
        </c:dLbls>
        <c:axId val="495353368"/>
        <c:axId val="495353760"/>
      </c:scatterChart>
      <c:valAx>
        <c:axId val="495353368"/>
        <c:scaling>
          <c:orientation val="minMax"/>
          <c:max val="11.4"/>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353760"/>
        <c:crosses val="autoZero"/>
        <c:crossBetween val="midCat"/>
      </c:valAx>
      <c:valAx>
        <c:axId val="495353760"/>
        <c:scaling>
          <c:orientation val="minMax"/>
          <c:max val="6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3533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平成２７年度の実質公債費比率は▲１．３％（３ヵ年）、単年度でも▲０．７％と平成２６年度に引き続き負数となった。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モーターボート競走事業会計から病院事業会計、下水道事業特別会計に直接繰出しを行うことによって、公営企業債における元利償還金に対する繰入額が抑えられていることが大きな要因であるが、普通交付税に措置される算入公債費が減少したことなどから、０．６ポイント悪化しており、今後臨時財政対策債の償還が増加していくこともあり、注意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１年度より引き続き、将来負担比率は発生していない。要因として、起債抑制の効果により一般会計等の地方債残高が減少していること、下水道事業特別会計に対する繰出しをモーターボート競走事業会計から直接行うことによって、公営企業債繰入見込額が減少していること、職員の年齢構成の変化により退職手当負担見込額が減少していること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ただし、今後モーターボート競走事業において収益が悪化した場合に、他会計に対する繰出額が確保できない可能性もあることから、引き続き地方債の発行抑制等を行う必要がある。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愛知県蒲郡市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81,291
78,965
56.95
29,708,099
27,139,137
2,116,131
17,025,615
28,148,058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愛知県蒲郡市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81,291
78,965
56.95
29,708,099
27,139,137
2,116,131
17,025,615
28,148,058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愛知県蒲郡市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81,291
78,965
56.95
29,708,099
27,139,137
2,116,131
17,025,615
28,148,058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愛知県蒲郡市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81,291
78,965
56.95
29,708,099
27,139,137
2,116,131
17,025,615
28,148,058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財政力指数については、前年度から０．０１上昇して０．８６となり、愛知県平均には及ばないが、類似団体平均は上回っている。</a:t>
          </a:r>
          <a:endParaRPr lang="ja-JP" altLang="ja-JP" sz="1300">
            <a:effectLst/>
          </a:endParaRPr>
        </a:p>
        <a:p>
          <a:r>
            <a:rPr kumimoji="1" lang="ja-JP" altLang="ja-JP" sz="1300">
              <a:solidFill>
                <a:schemeClr val="dk1"/>
              </a:solidFill>
              <a:effectLst/>
              <a:latin typeface="+mn-lt"/>
              <a:ea typeface="+mn-ea"/>
              <a:cs typeface="+mn-cs"/>
            </a:rPr>
            <a:t>　歳入については、地方税収入が前年度比較で△０．２％であったが、地方消費税</a:t>
          </a:r>
          <a:r>
            <a:rPr kumimoji="1" lang="ja-JP" altLang="en-US" sz="1300">
              <a:solidFill>
                <a:schemeClr val="dk1"/>
              </a:solidFill>
              <a:effectLst/>
              <a:latin typeface="+mn-lt"/>
              <a:ea typeface="+mn-ea"/>
              <a:cs typeface="+mn-cs"/>
            </a:rPr>
            <a:t>交付金</a:t>
          </a:r>
          <a:r>
            <a:rPr kumimoji="1" lang="ja-JP" altLang="ja-JP" sz="1300">
              <a:solidFill>
                <a:schemeClr val="dk1"/>
              </a:solidFill>
              <a:effectLst/>
              <a:latin typeface="+mn-lt"/>
              <a:ea typeface="+mn-ea"/>
              <a:cs typeface="+mn-cs"/>
            </a:rPr>
            <a:t>の６６．５％増などがあり、前年度と比較して</a:t>
          </a:r>
          <a:r>
            <a:rPr kumimoji="1" lang="ja-JP" altLang="en-US" sz="1300">
              <a:solidFill>
                <a:schemeClr val="dk1"/>
              </a:solidFill>
              <a:effectLst/>
              <a:latin typeface="+mn-lt"/>
              <a:ea typeface="+mn-ea"/>
              <a:cs typeface="+mn-cs"/>
            </a:rPr>
            <a:t>３．０</a:t>
          </a:r>
          <a:r>
            <a:rPr kumimoji="1" lang="ja-JP" altLang="ja-JP" sz="1300">
              <a:solidFill>
                <a:schemeClr val="dk1"/>
              </a:solidFill>
              <a:effectLst/>
              <a:latin typeface="+mn-lt"/>
              <a:ea typeface="+mn-ea"/>
              <a:cs typeface="+mn-cs"/>
            </a:rPr>
            <a:t>％増となった。引き続き企業誘致の推進や、ネーミングライツなどの歳入確保策を実施していくとともに、業務のコスト削減を進め、財政の健全化を図る。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26458</xdr:rowOff>
    </xdr:to>
    <xdr:cxnSp macro="">
      <xdr:nvCxnSpPr>
        <xdr:cNvPr id="68" name="直線コネクタ 67"/>
        <xdr:cNvCxnSpPr/>
      </xdr:nvCxnSpPr>
      <xdr:spPr>
        <a:xfrm flipV="1">
          <a:off x="4114800" y="68643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26458</xdr:rowOff>
    </xdr:from>
    <xdr:to>
      <xdr:col>6</xdr:col>
      <xdr:colOff>0</xdr:colOff>
      <xdr:row>40</xdr:row>
      <xdr:rowOff>46567</xdr:rowOff>
    </xdr:to>
    <xdr:cxnSp macro="">
      <xdr:nvCxnSpPr>
        <xdr:cNvPr id="71" name="直線コネクタ 70"/>
        <xdr:cNvCxnSpPr/>
      </xdr:nvCxnSpPr>
      <xdr:spPr>
        <a:xfrm flipV="1">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3" name="テキスト ボックス 7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46567</xdr:rowOff>
    </xdr:to>
    <xdr:cxnSp macro="">
      <xdr:nvCxnSpPr>
        <xdr:cNvPr id="74" name="直線コネクタ 73"/>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14817</xdr:rowOff>
    </xdr:from>
    <xdr:to>
      <xdr:col>4</xdr:col>
      <xdr:colOff>533400</xdr:colOff>
      <xdr:row>42</xdr:row>
      <xdr:rowOff>116417</xdr:rowOff>
    </xdr:to>
    <xdr:sp macro="" textlink="">
      <xdr:nvSpPr>
        <xdr:cNvPr id="75" name="フローチャート : 判断 74"/>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76" name="テキスト ボックス 75"/>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46567</xdr:rowOff>
    </xdr:to>
    <xdr:cxnSp macro="">
      <xdr:nvCxnSpPr>
        <xdr:cNvPr id="77" name="直線コネクタ 76"/>
        <xdr:cNvCxnSpPr/>
      </xdr:nvCxnSpPr>
      <xdr:spPr>
        <a:xfrm>
          <a:off x="1447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8" name="フローチャート :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9" name="テキスト ボックス 78"/>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80" name="フローチャート : 判断 79"/>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81" name="テキスト ボックス 80"/>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7" name="円/楕円 86"/>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8"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147108</xdr:rowOff>
    </xdr:from>
    <xdr:to>
      <xdr:col>6</xdr:col>
      <xdr:colOff>50800</xdr:colOff>
      <xdr:row>40</xdr:row>
      <xdr:rowOff>77258</xdr:rowOff>
    </xdr:to>
    <xdr:sp macro="" textlink="">
      <xdr:nvSpPr>
        <xdr:cNvPr id="89" name="円/楕円 88"/>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90" name="テキスト ボックス 89"/>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167217</xdr:rowOff>
    </xdr:from>
    <xdr:to>
      <xdr:col>4</xdr:col>
      <xdr:colOff>533400</xdr:colOff>
      <xdr:row>40</xdr:row>
      <xdr:rowOff>97367</xdr:rowOff>
    </xdr:to>
    <xdr:sp macro="" textlink="">
      <xdr:nvSpPr>
        <xdr:cNvPr id="91" name="円/楕円 90"/>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107544</xdr:rowOff>
    </xdr:from>
    <xdr:ext cx="762000" cy="259045"/>
    <xdr:sp macro="" textlink="">
      <xdr:nvSpPr>
        <xdr:cNvPr id="92" name="テキスト ボックス 91"/>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3" name="円/楕円 92"/>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4" name="テキスト ボックス 93"/>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5" name="円/楕円 94"/>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96" name="テキスト ボックス 95"/>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経常収支比率は前年度比で０．２ポイント悪化し、愛知県平均、類似団体平均ともに上回っている。悪化した要因としては、定年退職者数のピークを迎えたことにより人件費を押し上げたため、人件費に対する経常経費充当一般財源が増加したことがあげられる。</a:t>
          </a:r>
          <a:endParaRPr lang="ja-JP" altLang="ja-JP" sz="1300">
            <a:effectLst/>
          </a:endParaRPr>
        </a:p>
        <a:p>
          <a:r>
            <a:rPr kumimoji="1" lang="ja-JP" altLang="ja-JP" sz="1300">
              <a:solidFill>
                <a:schemeClr val="dk1"/>
              </a:solidFill>
              <a:effectLst/>
              <a:latin typeface="+mn-lt"/>
              <a:ea typeface="+mn-ea"/>
              <a:cs typeface="+mn-cs"/>
            </a:rPr>
            <a:t>　今後は職員構成の若返りにより人件費は減少傾向とな</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が、業務改善によるコスト削減、市債残高の抑制による公債費の削減な</a:t>
          </a:r>
          <a:r>
            <a:rPr kumimoji="1" lang="ja-JP" altLang="en-US" sz="1300">
              <a:solidFill>
                <a:schemeClr val="dk1"/>
              </a:solidFill>
              <a:effectLst/>
              <a:latin typeface="+mn-lt"/>
              <a:ea typeface="+mn-ea"/>
              <a:cs typeface="+mn-cs"/>
            </a:rPr>
            <a:t>ど</a:t>
          </a:r>
          <a:r>
            <a:rPr kumimoji="1" lang="ja-JP" altLang="ja-JP" sz="1300">
              <a:solidFill>
                <a:schemeClr val="dk1"/>
              </a:solidFill>
              <a:effectLst/>
              <a:latin typeface="+mn-lt"/>
              <a:ea typeface="+mn-ea"/>
              <a:cs typeface="+mn-cs"/>
            </a:rPr>
            <a:t>、義務的経費の削減を図ってい</a:t>
          </a:r>
          <a:r>
            <a:rPr kumimoji="1" lang="ja-JP" altLang="en-US" sz="1300">
              <a:solidFill>
                <a:schemeClr val="dk1"/>
              </a:solidFill>
              <a:effectLst/>
              <a:latin typeface="+mn-lt"/>
              <a:ea typeface="+mn-ea"/>
              <a:cs typeface="+mn-cs"/>
            </a:rPr>
            <a:t>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762</xdr:rowOff>
    </xdr:from>
    <xdr:to>
      <xdr:col>7</xdr:col>
      <xdr:colOff>152400</xdr:colOff>
      <xdr:row>64</xdr:row>
      <xdr:rowOff>10414</xdr:rowOff>
    </xdr:to>
    <xdr:cxnSp macro="">
      <xdr:nvCxnSpPr>
        <xdr:cNvPr id="129" name="直線コネクタ 128"/>
        <xdr:cNvCxnSpPr/>
      </xdr:nvCxnSpPr>
      <xdr:spPr>
        <a:xfrm>
          <a:off x="4114800" y="1097356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762</xdr:rowOff>
    </xdr:from>
    <xdr:to>
      <xdr:col>6</xdr:col>
      <xdr:colOff>0</xdr:colOff>
      <xdr:row>64</xdr:row>
      <xdr:rowOff>87630</xdr:rowOff>
    </xdr:to>
    <xdr:cxnSp macro="">
      <xdr:nvCxnSpPr>
        <xdr:cNvPr id="132" name="直線コネクタ 131"/>
        <xdr:cNvCxnSpPr/>
      </xdr:nvCxnSpPr>
      <xdr:spPr>
        <a:xfrm flipV="1">
          <a:off x="3225800" y="1097356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24892</xdr:rowOff>
    </xdr:from>
    <xdr:to>
      <xdr:col>6</xdr:col>
      <xdr:colOff>50800</xdr:colOff>
      <xdr:row>63</xdr:row>
      <xdr:rowOff>126492</xdr:rowOff>
    </xdr:to>
    <xdr:sp macro="" textlink="">
      <xdr:nvSpPr>
        <xdr:cNvPr id="133" name="フローチャート : 判断 132"/>
        <xdr:cNvSpPr/>
      </xdr:nvSpPr>
      <xdr:spPr>
        <a:xfrm>
          <a:off x="4064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136669</xdr:rowOff>
    </xdr:from>
    <xdr:ext cx="736600" cy="259045"/>
    <xdr:sp macro="" textlink="">
      <xdr:nvSpPr>
        <xdr:cNvPr id="134" name="テキスト ボックス 133"/>
        <xdr:cNvSpPr txBox="1"/>
      </xdr:nvSpPr>
      <xdr:spPr>
        <a:xfrm>
          <a:off x="3733800" y="105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136144</xdr:rowOff>
    </xdr:from>
    <xdr:to>
      <xdr:col>4</xdr:col>
      <xdr:colOff>482600</xdr:colOff>
      <xdr:row>64</xdr:row>
      <xdr:rowOff>87630</xdr:rowOff>
    </xdr:to>
    <xdr:cxnSp macro="">
      <xdr:nvCxnSpPr>
        <xdr:cNvPr id="135" name="直線コネクタ 134"/>
        <xdr:cNvCxnSpPr/>
      </xdr:nvCxnSpPr>
      <xdr:spPr>
        <a:xfrm>
          <a:off x="2336800" y="10766044"/>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20066</xdr:rowOff>
    </xdr:from>
    <xdr:to>
      <xdr:col>4</xdr:col>
      <xdr:colOff>533400</xdr:colOff>
      <xdr:row>63</xdr:row>
      <xdr:rowOff>121666</xdr:rowOff>
    </xdr:to>
    <xdr:sp macro="" textlink="">
      <xdr:nvSpPr>
        <xdr:cNvPr id="136" name="フローチャート : 判断 135"/>
        <xdr:cNvSpPr/>
      </xdr:nvSpPr>
      <xdr:spPr>
        <a:xfrm>
          <a:off x="3175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131843</xdr:rowOff>
    </xdr:from>
    <xdr:ext cx="762000" cy="259045"/>
    <xdr:sp macro="" textlink="">
      <xdr:nvSpPr>
        <xdr:cNvPr id="137" name="テキスト ボックス 136"/>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136144</xdr:rowOff>
    </xdr:from>
    <xdr:to>
      <xdr:col>3</xdr:col>
      <xdr:colOff>279400</xdr:colOff>
      <xdr:row>64</xdr:row>
      <xdr:rowOff>29718</xdr:rowOff>
    </xdr:to>
    <xdr:cxnSp macro="">
      <xdr:nvCxnSpPr>
        <xdr:cNvPr id="138" name="直線コネクタ 137"/>
        <xdr:cNvCxnSpPr/>
      </xdr:nvCxnSpPr>
      <xdr:spPr>
        <a:xfrm flipV="1">
          <a:off x="1447800" y="10766044"/>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58674</xdr:rowOff>
    </xdr:from>
    <xdr:to>
      <xdr:col>3</xdr:col>
      <xdr:colOff>330200</xdr:colOff>
      <xdr:row>63</xdr:row>
      <xdr:rowOff>160274</xdr:rowOff>
    </xdr:to>
    <xdr:sp macro="" textlink="">
      <xdr:nvSpPr>
        <xdr:cNvPr id="139" name="フローチャート : 判断 138"/>
        <xdr:cNvSpPr/>
      </xdr:nvSpPr>
      <xdr:spPr>
        <a:xfrm>
          <a:off x="2286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145051</xdr:rowOff>
    </xdr:from>
    <xdr:ext cx="762000" cy="259045"/>
    <xdr:sp macro="" textlink="">
      <xdr:nvSpPr>
        <xdr:cNvPr id="140" name="テキスト ボックス 139"/>
        <xdr:cNvSpPr txBox="1"/>
      </xdr:nvSpPr>
      <xdr:spPr>
        <a:xfrm>
          <a:off x="1955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24892</xdr:rowOff>
    </xdr:from>
    <xdr:to>
      <xdr:col>2</xdr:col>
      <xdr:colOff>127000</xdr:colOff>
      <xdr:row>63</xdr:row>
      <xdr:rowOff>126492</xdr:rowOff>
    </xdr:to>
    <xdr:sp macro="" textlink="">
      <xdr:nvSpPr>
        <xdr:cNvPr id="141" name="フローチャート : 判断 140"/>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136669</xdr:rowOff>
    </xdr:from>
    <xdr:ext cx="762000" cy="259045"/>
    <xdr:sp macro="" textlink="">
      <xdr:nvSpPr>
        <xdr:cNvPr id="142" name="テキスト ボックス 141"/>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131064</xdr:rowOff>
    </xdr:from>
    <xdr:to>
      <xdr:col>7</xdr:col>
      <xdr:colOff>203200</xdr:colOff>
      <xdr:row>64</xdr:row>
      <xdr:rowOff>61214</xdr:rowOff>
    </xdr:to>
    <xdr:sp macro="" textlink="">
      <xdr:nvSpPr>
        <xdr:cNvPr id="148" name="円/楕円 147"/>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103141</xdr:rowOff>
    </xdr:from>
    <xdr:ext cx="762000" cy="259045"/>
    <xdr:sp macro="" textlink="">
      <xdr:nvSpPr>
        <xdr:cNvPr id="149" name="財政構造の弾力性該当値テキスト"/>
        <xdr:cNvSpPr txBox="1"/>
      </xdr:nvSpPr>
      <xdr:spPr>
        <a:xfrm>
          <a:off x="5041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121412</xdr:rowOff>
    </xdr:from>
    <xdr:to>
      <xdr:col>6</xdr:col>
      <xdr:colOff>50800</xdr:colOff>
      <xdr:row>64</xdr:row>
      <xdr:rowOff>51562</xdr:rowOff>
    </xdr:to>
    <xdr:sp macro="" textlink="">
      <xdr:nvSpPr>
        <xdr:cNvPr id="150" name="円/楕円 149"/>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36339</xdr:rowOff>
    </xdr:from>
    <xdr:ext cx="736600" cy="259045"/>
    <xdr:sp macro="" textlink="">
      <xdr:nvSpPr>
        <xdr:cNvPr id="151" name="テキスト ボックス 150"/>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36830</xdr:rowOff>
    </xdr:from>
    <xdr:to>
      <xdr:col>4</xdr:col>
      <xdr:colOff>533400</xdr:colOff>
      <xdr:row>64</xdr:row>
      <xdr:rowOff>138430</xdr:rowOff>
    </xdr:to>
    <xdr:sp macro="" textlink="">
      <xdr:nvSpPr>
        <xdr:cNvPr id="152" name="円/楕円 151"/>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123207</xdr:rowOff>
    </xdr:from>
    <xdr:ext cx="762000" cy="259045"/>
    <xdr:sp macro="" textlink="">
      <xdr:nvSpPr>
        <xdr:cNvPr id="153" name="テキスト ボックス 152"/>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85344</xdr:rowOff>
    </xdr:from>
    <xdr:to>
      <xdr:col>3</xdr:col>
      <xdr:colOff>330200</xdr:colOff>
      <xdr:row>63</xdr:row>
      <xdr:rowOff>15494</xdr:rowOff>
    </xdr:to>
    <xdr:sp macro="" textlink="">
      <xdr:nvSpPr>
        <xdr:cNvPr id="154" name="円/楕円 153"/>
        <xdr:cNvSpPr/>
      </xdr:nvSpPr>
      <xdr:spPr>
        <a:xfrm>
          <a:off x="2286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25671</xdr:rowOff>
    </xdr:from>
    <xdr:ext cx="762000" cy="259045"/>
    <xdr:sp macro="" textlink="">
      <xdr:nvSpPr>
        <xdr:cNvPr id="155" name="テキスト ボックス 154"/>
        <xdr:cNvSpPr txBox="1"/>
      </xdr:nvSpPr>
      <xdr:spPr>
        <a:xfrm>
          <a:off x="1955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150368</xdr:rowOff>
    </xdr:from>
    <xdr:to>
      <xdr:col>2</xdr:col>
      <xdr:colOff>127000</xdr:colOff>
      <xdr:row>64</xdr:row>
      <xdr:rowOff>80518</xdr:rowOff>
    </xdr:to>
    <xdr:sp macro="" textlink="">
      <xdr:nvSpPr>
        <xdr:cNvPr id="156" name="円/楕円 155"/>
        <xdr:cNvSpPr/>
      </xdr:nvSpPr>
      <xdr:spPr>
        <a:xfrm>
          <a:off x="1397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65295</xdr:rowOff>
    </xdr:from>
    <xdr:ext cx="762000" cy="259045"/>
    <xdr:sp macro="" textlink="">
      <xdr:nvSpPr>
        <xdr:cNvPr id="157" name="テキスト ボックス 156"/>
        <xdr:cNvSpPr txBox="1"/>
      </xdr:nvSpPr>
      <xdr:spPr>
        <a:xfrm>
          <a:off x="1066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[118,508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人口１人当たり人件費・物件費等決算額は前年度から増加しており、類似団体平均とほぼ同額、愛知県平均を上回っている。</a:t>
          </a:r>
          <a:endParaRPr lang="ja-JP" altLang="ja-JP" sz="1300">
            <a:effectLst/>
          </a:endParaRPr>
        </a:p>
        <a:p>
          <a:r>
            <a:rPr kumimoji="1" lang="ja-JP" altLang="ja-JP" sz="1300">
              <a:solidFill>
                <a:schemeClr val="dk1"/>
              </a:solidFill>
              <a:effectLst/>
              <a:latin typeface="+mn-lt"/>
              <a:ea typeface="+mn-ea"/>
              <a:cs typeface="+mn-cs"/>
            </a:rPr>
            <a:t>　平成２７年度は、定年退職者数がピークを迎えたことによる人件費の増加や、給食センターの民間委託が始まったことによる、物件費の増加があったこと</a:t>
          </a:r>
          <a:r>
            <a:rPr kumimoji="1" lang="ja-JP" altLang="en-US" sz="1300">
              <a:solidFill>
                <a:schemeClr val="dk1"/>
              </a:solidFill>
              <a:effectLst/>
              <a:latin typeface="+mn-lt"/>
              <a:ea typeface="+mn-ea"/>
              <a:cs typeface="+mn-cs"/>
            </a:rPr>
            <a:t>が要因と</a:t>
          </a:r>
          <a:r>
            <a:rPr kumimoji="1" lang="ja-JP" altLang="ja-JP" sz="1300">
              <a:solidFill>
                <a:schemeClr val="dk1"/>
              </a:solidFill>
              <a:effectLst/>
              <a:latin typeface="+mn-lt"/>
              <a:ea typeface="+mn-ea"/>
              <a:cs typeface="+mn-cs"/>
            </a:rPr>
            <a:t>考えられ</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。また、ごみ処理業務や消防業務を市が直接実施していることから、県平均を上回っていると考えられ</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今後、公共施設の見直し検討や、人員の適正配置を図っていく。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125715</xdr:rowOff>
    </xdr:from>
    <xdr:to>
      <xdr:col>7</xdr:col>
      <xdr:colOff>152400</xdr:colOff>
      <xdr:row>84</xdr:row>
      <xdr:rowOff>5127</xdr:rowOff>
    </xdr:to>
    <xdr:cxnSp macro="">
      <xdr:nvCxnSpPr>
        <xdr:cNvPr id="194" name="直線コネクタ 193"/>
        <xdr:cNvCxnSpPr/>
      </xdr:nvCxnSpPr>
      <xdr:spPr>
        <a:xfrm>
          <a:off x="4114800" y="14356065"/>
          <a:ext cx="838200" cy="5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66320</xdr:rowOff>
    </xdr:from>
    <xdr:to>
      <xdr:col>6</xdr:col>
      <xdr:colOff>0</xdr:colOff>
      <xdr:row>83</xdr:row>
      <xdr:rowOff>125715</xdr:rowOff>
    </xdr:to>
    <xdr:cxnSp macro="">
      <xdr:nvCxnSpPr>
        <xdr:cNvPr id="197" name="直線コネクタ 196"/>
        <xdr:cNvCxnSpPr/>
      </xdr:nvCxnSpPr>
      <xdr:spPr>
        <a:xfrm>
          <a:off x="3225800" y="14296670"/>
          <a:ext cx="889000" cy="5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68439</xdr:rowOff>
    </xdr:from>
    <xdr:to>
      <xdr:col>6</xdr:col>
      <xdr:colOff>50800</xdr:colOff>
      <xdr:row>85</xdr:row>
      <xdr:rowOff>170039</xdr:rowOff>
    </xdr:to>
    <xdr:sp macro="" textlink="">
      <xdr:nvSpPr>
        <xdr:cNvPr id="198" name="フローチャート : 判断 197"/>
        <xdr:cNvSpPr/>
      </xdr:nvSpPr>
      <xdr:spPr>
        <a:xfrm>
          <a:off x="4064000" y="1464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154816</xdr:rowOff>
    </xdr:from>
    <xdr:ext cx="736600" cy="259045"/>
    <xdr:sp macro="" textlink="">
      <xdr:nvSpPr>
        <xdr:cNvPr id="199" name="テキスト ボックス 198"/>
        <xdr:cNvSpPr txBox="1"/>
      </xdr:nvSpPr>
      <xdr:spPr>
        <a:xfrm>
          <a:off x="3733800" y="1472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66320</xdr:rowOff>
    </xdr:from>
    <xdr:to>
      <xdr:col>4</xdr:col>
      <xdr:colOff>482600</xdr:colOff>
      <xdr:row>83</xdr:row>
      <xdr:rowOff>72887</xdr:rowOff>
    </xdr:to>
    <xdr:cxnSp macro="">
      <xdr:nvCxnSpPr>
        <xdr:cNvPr id="200" name="直線コネクタ 199"/>
        <xdr:cNvCxnSpPr/>
      </xdr:nvCxnSpPr>
      <xdr:spPr>
        <a:xfrm flipV="1">
          <a:off x="2336800" y="14296670"/>
          <a:ext cx="8890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36035</xdr:rowOff>
    </xdr:from>
    <xdr:to>
      <xdr:col>4</xdr:col>
      <xdr:colOff>533400</xdr:colOff>
      <xdr:row>85</xdr:row>
      <xdr:rowOff>137635</xdr:rowOff>
    </xdr:to>
    <xdr:sp macro="" textlink="">
      <xdr:nvSpPr>
        <xdr:cNvPr id="201" name="フローチャート : 判断 200"/>
        <xdr:cNvSpPr/>
      </xdr:nvSpPr>
      <xdr:spPr>
        <a:xfrm>
          <a:off x="3175000" y="1460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122412</xdr:rowOff>
    </xdr:from>
    <xdr:ext cx="762000" cy="259045"/>
    <xdr:sp macro="" textlink="">
      <xdr:nvSpPr>
        <xdr:cNvPr id="202" name="テキスト ボックス 201"/>
        <xdr:cNvSpPr txBox="1"/>
      </xdr:nvSpPr>
      <xdr:spPr>
        <a:xfrm>
          <a:off x="2844800" y="14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72887</xdr:rowOff>
    </xdr:from>
    <xdr:to>
      <xdr:col>3</xdr:col>
      <xdr:colOff>279400</xdr:colOff>
      <xdr:row>83</xdr:row>
      <xdr:rowOff>166874</xdr:rowOff>
    </xdr:to>
    <xdr:cxnSp macro="">
      <xdr:nvCxnSpPr>
        <xdr:cNvPr id="203" name="直線コネクタ 202"/>
        <xdr:cNvCxnSpPr/>
      </xdr:nvCxnSpPr>
      <xdr:spPr>
        <a:xfrm flipV="1">
          <a:off x="1447800" y="14303237"/>
          <a:ext cx="889000" cy="9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128908</xdr:rowOff>
    </xdr:from>
    <xdr:to>
      <xdr:col>3</xdr:col>
      <xdr:colOff>330200</xdr:colOff>
      <xdr:row>85</xdr:row>
      <xdr:rowOff>59058</xdr:rowOff>
    </xdr:to>
    <xdr:sp macro="" textlink="">
      <xdr:nvSpPr>
        <xdr:cNvPr id="204" name="フローチャート : 判断 203"/>
        <xdr:cNvSpPr/>
      </xdr:nvSpPr>
      <xdr:spPr>
        <a:xfrm>
          <a:off x="2286000" y="1453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43835</xdr:rowOff>
    </xdr:from>
    <xdr:ext cx="762000" cy="259045"/>
    <xdr:sp macro="" textlink="">
      <xdr:nvSpPr>
        <xdr:cNvPr id="205" name="テキスト ボックス 204"/>
        <xdr:cNvSpPr txBox="1"/>
      </xdr:nvSpPr>
      <xdr:spPr>
        <a:xfrm>
          <a:off x="1955800" y="146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98417</xdr:rowOff>
    </xdr:from>
    <xdr:to>
      <xdr:col>2</xdr:col>
      <xdr:colOff>127000</xdr:colOff>
      <xdr:row>85</xdr:row>
      <xdr:rowOff>28567</xdr:rowOff>
    </xdr:to>
    <xdr:sp macro="" textlink="">
      <xdr:nvSpPr>
        <xdr:cNvPr id="206" name="フローチャート : 判断 205"/>
        <xdr:cNvSpPr/>
      </xdr:nvSpPr>
      <xdr:spPr>
        <a:xfrm>
          <a:off x="1397000" y="145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13344</xdr:rowOff>
    </xdr:from>
    <xdr:ext cx="762000" cy="259045"/>
    <xdr:sp macro="" textlink="">
      <xdr:nvSpPr>
        <xdr:cNvPr id="207" name="テキスト ボックス 206"/>
        <xdr:cNvSpPr txBox="1"/>
      </xdr:nvSpPr>
      <xdr:spPr>
        <a:xfrm>
          <a:off x="1066800" y="1458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125777</xdr:rowOff>
    </xdr:from>
    <xdr:to>
      <xdr:col>7</xdr:col>
      <xdr:colOff>203200</xdr:colOff>
      <xdr:row>84</xdr:row>
      <xdr:rowOff>55927</xdr:rowOff>
    </xdr:to>
    <xdr:sp macro="" textlink="">
      <xdr:nvSpPr>
        <xdr:cNvPr id="213" name="円/楕円 212"/>
        <xdr:cNvSpPr/>
      </xdr:nvSpPr>
      <xdr:spPr>
        <a:xfrm>
          <a:off x="4902200" y="143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142304</xdr:rowOff>
    </xdr:from>
    <xdr:ext cx="762000" cy="259045"/>
    <xdr:sp macro="" textlink="">
      <xdr:nvSpPr>
        <xdr:cNvPr id="214" name="人件費・物件費等の状況該当値テキスト"/>
        <xdr:cNvSpPr txBox="1"/>
      </xdr:nvSpPr>
      <xdr:spPr>
        <a:xfrm>
          <a:off x="5041900" y="1420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118,508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74915</xdr:rowOff>
    </xdr:from>
    <xdr:to>
      <xdr:col>6</xdr:col>
      <xdr:colOff>50800</xdr:colOff>
      <xdr:row>84</xdr:row>
      <xdr:rowOff>5065</xdr:rowOff>
    </xdr:to>
    <xdr:sp macro="" textlink="">
      <xdr:nvSpPr>
        <xdr:cNvPr id="215" name="円/楕円 214"/>
        <xdr:cNvSpPr/>
      </xdr:nvSpPr>
      <xdr:spPr>
        <a:xfrm>
          <a:off x="4064000" y="1430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15242</xdr:rowOff>
    </xdr:from>
    <xdr:ext cx="736600" cy="259045"/>
    <xdr:sp macro="" textlink="">
      <xdr:nvSpPr>
        <xdr:cNvPr id="216" name="テキスト ボックス 215"/>
        <xdr:cNvSpPr txBox="1"/>
      </xdr:nvSpPr>
      <xdr:spPr>
        <a:xfrm>
          <a:off x="3733800" y="14074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115,557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15520</xdr:rowOff>
    </xdr:from>
    <xdr:to>
      <xdr:col>4</xdr:col>
      <xdr:colOff>533400</xdr:colOff>
      <xdr:row>83</xdr:row>
      <xdr:rowOff>117120</xdr:rowOff>
    </xdr:to>
    <xdr:sp macro="" textlink="">
      <xdr:nvSpPr>
        <xdr:cNvPr id="217" name="円/楕円 216"/>
        <xdr:cNvSpPr/>
      </xdr:nvSpPr>
      <xdr:spPr>
        <a:xfrm>
          <a:off x="3175000" y="142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127297</xdr:rowOff>
    </xdr:from>
    <xdr:ext cx="762000" cy="259045"/>
    <xdr:sp macro="" textlink="">
      <xdr:nvSpPr>
        <xdr:cNvPr id="218" name="テキスト ボックス 217"/>
        <xdr:cNvSpPr txBox="1"/>
      </xdr:nvSpPr>
      <xdr:spPr>
        <a:xfrm>
          <a:off x="2844800" y="1401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112,111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22087</xdr:rowOff>
    </xdr:from>
    <xdr:to>
      <xdr:col>3</xdr:col>
      <xdr:colOff>330200</xdr:colOff>
      <xdr:row>83</xdr:row>
      <xdr:rowOff>123687</xdr:rowOff>
    </xdr:to>
    <xdr:sp macro="" textlink="">
      <xdr:nvSpPr>
        <xdr:cNvPr id="219" name="円/楕円 218"/>
        <xdr:cNvSpPr/>
      </xdr:nvSpPr>
      <xdr:spPr>
        <a:xfrm>
          <a:off x="2286000" y="1425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133864</xdr:rowOff>
    </xdr:from>
    <xdr:ext cx="762000" cy="259045"/>
    <xdr:sp macro="" textlink="">
      <xdr:nvSpPr>
        <xdr:cNvPr id="220" name="テキスト ボックス 219"/>
        <xdr:cNvSpPr txBox="1"/>
      </xdr:nvSpPr>
      <xdr:spPr>
        <a:xfrm>
          <a:off x="1955800" y="1402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112,492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116074</xdr:rowOff>
    </xdr:from>
    <xdr:to>
      <xdr:col>2</xdr:col>
      <xdr:colOff>127000</xdr:colOff>
      <xdr:row>84</xdr:row>
      <xdr:rowOff>46224</xdr:rowOff>
    </xdr:to>
    <xdr:sp macro="" textlink="">
      <xdr:nvSpPr>
        <xdr:cNvPr id="221" name="円/楕円 220"/>
        <xdr:cNvSpPr/>
      </xdr:nvSpPr>
      <xdr:spPr>
        <a:xfrm>
          <a:off x="1397000" y="1434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56401</xdr:rowOff>
    </xdr:from>
    <xdr:ext cx="762000" cy="259045"/>
    <xdr:sp macro="" textlink="">
      <xdr:nvSpPr>
        <xdr:cNvPr id="222" name="テキスト ボックス 221"/>
        <xdr:cNvSpPr txBox="1"/>
      </xdr:nvSpPr>
      <xdr:spPr>
        <a:xfrm>
          <a:off x="1066800" y="1411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ラスパイレス指数は、前年度比１．４ポイント増加して、１０１．５となり、類似団体平均及び全国平均を上回っている。</a:t>
          </a:r>
          <a:endParaRPr kumimoji="1" lang="en-US" altLang="ja-JP" sz="1300">
            <a:latin typeface="ＭＳ Ｐゴシック"/>
          </a:endParaRPr>
        </a:p>
        <a:p>
          <a:r>
            <a:rPr kumimoji="1" lang="ja-JP" altLang="en-US" sz="1300">
              <a:latin typeface="ＭＳ Ｐゴシック"/>
            </a:rPr>
            <a:t>　本市では「集中改革プラン」において策定した「新定員適正化計画」のもと、目標値以上の人員削減を達成したが、今後も平成２４年４月からの「定員適正化計画」に基づいて適正な人員配置を行うとともに、適正な給与構造を検討していく。</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157238</xdr:rowOff>
    </xdr:from>
    <xdr:to>
      <xdr:col>24</xdr:col>
      <xdr:colOff>558800</xdr:colOff>
      <xdr:row>85</xdr:row>
      <xdr:rowOff>146655</xdr:rowOff>
    </xdr:to>
    <xdr:cxnSp macro="">
      <xdr:nvCxnSpPr>
        <xdr:cNvPr id="258" name="直線コネクタ 257"/>
        <xdr:cNvCxnSpPr/>
      </xdr:nvCxnSpPr>
      <xdr:spPr>
        <a:xfrm>
          <a:off x="16179800" y="14559038"/>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157238</xdr:rowOff>
    </xdr:from>
    <xdr:to>
      <xdr:col>23</xdr:col>
      <xdr:colOff>406400</xdr:colOff>
      <xdr:row>85</xdr:row>
      <xdr:rowOff>77712</xdr:rowOff>
    </xdr:to>
    <xdr:cxnSp macro="">
      <xdr:nvCxnSpPr>
        <xdr:cNvPr id="261" name="直線コネクタ 260"/>
        <xdr:cNvCxnSpPr/>
      </xdr:nvCxnSpPr>
      <xdr:spPr>
        <a:xfrm flipV="1">
          <a:off x="15290800" y="145590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62" name="フローチャート : 判断 261"/>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63" name="テキスト ボックス 262"/>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77712</xdr:rowOff>
    </xdr:from>
    <xdr:to>
      <xdr:col>22</xdr:col>
      <xdr:colOff>203200</xdr:colOff>
      <xdr:row>90</xdr:row>
      <xdr:rowOff>24795</xdr:rowOff>
    </xdr:to>
    <xdr:cxnSp macro="">
      <xdr:nvCxnSpPr>
        <xdr:cNvPr id="264" name="直線コネクタ 263"/>
        <xdr:cNvCxnSpPr/>
      </xdr:nvCxnSpPr>
      <xdr:spPr>
        <a:xfrm flipV="1">
          <a:off x="14401800" y="14650962"/>
          <a:ext cx="889000" cy="8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127605</xdr:rowOff>
    </xdr:from>
    <xdr:to>
      <xdr:col>22</xdr:col>
      <xdr:colOff>254000</xdr:colOff>
      <xdr:row>83</xdr:row>
      <xdr:rowOff>57755</xdr:rowOff>
    </xdr:to>
    <xdr:sp macro="" textlink="">
      <xdr:nvSpPr>
        <xdr:cNvPr id="265" name="フローチャート : 判断 264"/>
        <xdr:cNvSpPr/>
      </xdr:nvSpPr>
      <xdr:spPr>
        <a:xfrm>
          <a:off x="15240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66" name="テキスト ボックス 265"/>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24795</xdr:rowOff>
    </xdr:from>
    <xdr:to>
      <xdr:col>21</xdr:col>
      <xdr:colOff>0</xdr:colOff>
      <xdr:row>90</xdr:row>
      <xdr:rowOff>47777</xdr:rowOff>
    </xdr:to>
    <xdr:cxnSp macro="">
      <xdr:nvCxnSpPr>
        <xdr:cNvPr id="267" name="直線コネクタ 266"/>
        <xdr:cNvCxnSpPr/>
      </xdr:nvCxnSpPr>
      <xdr:spPr>
        <a:xfrm flipV="1">
          <a:off x="13512800" y="154552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8" name="フローチャート : 判断 267"/>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9" name="テキスト ボックス 268"/>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70" name="フローチャート : 判断 269"/>
        <xdr:cNvSpPr/>
      </xdr:nvSpPr>
      <xdr:spPr>
        <a:xfrm>
          <a:off x="13462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118429</xdr:rowOff>
    </xdr:from>
    <xdr:ext cx="762000" cy="259045"/>
    <xdr:sp macro="" textlink="">
      <xdr:nvSpPr>
        <xdr:cNvPr id="271" name="テキスト ボックス 270"/>
        <xdr:cNvSpPr txBox="1"/>
      </xdr:nvSpPr>
      <xdr:spPr>
        <a:xfrm>
          <a:off x="13131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95855</xdr:rowOff>
    </xdr:from>
    <xdr:to>
      <xdr:col>24</xdr:col>
      <xdr:colOff>609600</xdr:colOff>
      <xdr:row>86</xdr:row>
      <xdr:rowOff>26005</xdr:rowOff>
    </xdr:to>
    <xdr:sp macro="" textlink="">
      <xdr:nvSpPr>
        <xdr:cNvPr id="277" name="円/楕円 276"/>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67932</xdr:rowOff>
    </xdr:from>
    <xdr:ext cx="762000" cy="259045"/>
    <xdr:sp macro="" textlink="">
      <xdr:nvSpPr>
        <xdr:cNvPr id="278" name="給与水準   （国との比較）該当値テキスト"/>
        <xdr:cNvSpPr txBox="1"/>
      </xdr:nvSpPr>
      <xdr:spPr>
        <a:xfrm>
          <a:off x="17106900" y="146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106438</xdr:rowOff>
    </xdr:from>
    <xdr:to>
      <xdr:col>23</xdr:col>
      <xdr:colOff>457200</xdr:colOff>
      <xdr:row>85</xdr:row>
      <xdr:rowOff>36588</xdr:rowOff>
    </xdr:to>
    <xdr:sp macro="" textlink="">
      <xdr:nvSpPr>
        <xdr:cNvPr id="279" name="円/楕円 278"/>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21365</xdr:rowOff>
    </xdr:from>
    <xdr:ext cx="736600" cy="259045"/>
    <xdr:sp macro="" textlink="">
      <xdr:nvSpPr>
        <xdr:cNvPr id="280" name="テキスト ボックス 279"/>
        <xdr:cNvSpPr txBox="1"/>
      </xdr:nvSpPr>
      <xdr:spPr>
        <a:xfrm>
          <a:off x="15798800" y="1459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26912</xdr:rowOff>
    </xdr:from>
    <xdr:to>
      <xdr:col>22</xdr:col>
      <xdr:colOff>254000</xdr:colOff>
      <xdr:row>85</xdr:row>
      <xdr:rowOff>128512</xdr:rowOff>
    </xdr:to>
    <xdr:sp macro="" textlink="">
      <xdr:nvSpPr>
        <xdr:cNvPr id="281" name="円/楕円 280"/>
        <xdr:cNvSpPr/>
      </xdr:nvSpPr>
      <xdr:spPr>
        <a:xfrm>
          <a:off x="15240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113289</xdr:rowOff>
    </xdr:from>
    <xdr:ext cx="762000" cy="259045"/>
    <xdr:sp macro="" textlink="">
      <xdr:nvSpPr>
        <xdr:cNvPr id="282" name="テキスト ボックス 281"/>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145445</xdr:rowOff>
    </xdr:from>
    <xdr:to>
      <xdr:col>21</xdr:col>
      <xdr:colOff>50800</xdr:colOff>
      <xdr:row>90</xdr:row>
      <xdr:rowOff>75595</xdr:rowOff>
    </xdr:to>
    <xdr:sp macro="" textlink="">
      <xdr:nvSpPr>
        <xdr:cNvPr id="283" name="円/楕円 282"/>
        <xdr:cNvSpPr/>
      </xdr:nvSpPr>
      <xdr:spPr>
        <a:xfrm>
          <a:off x="14351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60372</xdr:rowOff>
    </xdr:from>
    <xdr:ext cx="762000" cy="259045"/>
    <xdr:sp macro="" textlink="">
      <xdr:nvSpPr>
        <xdr:cNvPr id="284" name="テキスト ボックス 283"/>
        <xdr:cNvSpPr txBox="1"/>
      </xdr:nvSpPr>
      <xdr:spPr>
        <a:xfrm>
          <a:off x="14020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168427</xdr:rowOff>
    </xdr:from>
    <xdr:to>
      <xdr:col>19</xdr:col>
      <xdr:colOff>533400</xdr:colOff>
      <xdr:row>90</xdr:row>
      <xdr:rowOff>98577</xdr:rowOff>
    </xdr:to>
    <xdr:sp macro="" textlink="">
      <xdr:nvSpPr>
        <xdr:cNvPr id="285" name="円/楕円 284"/>
        <xdr:cNvSpPr/>
      </xdr:nvSpPr>
      <xdr:spPr>
        <a:xfrm>
          <a:off x="13462000" y="154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83354</xdr:rowOff>
    </xdr:from>
    <xdr:ext cx="762000" cy="259045"/>
    <xdr:sp macro="" textlink="">
      <xdr:nvSpPr>
        <xdr:cNvPr id="286" name="テキスト ボックス 285"/>
        <xdr:cNvSpPr txBox="1"/>
      </xdr:nvSpPr>
      <xdr:spPr>
        <a:xfrm>
          <a:off x="13131800" y="155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人口千人当たり職員数は、前年度比で０．１７ポイント増加し、愛知県平均、類似団体平均ともに上回る結果となった。</a:t>
          </a:r>
          <a:endParaRPr kumimoji="1" lang="en-US" altLang="ja-JP" sz="1300" baseline="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この要因としては、平成２７年度の定年退職者のピークに対応するため、新規採用者が増加したことや、市が独自の基準で行っている少人数学級編成のため、教育公務員が１５人から１９人に増加したことによる職員の増が挙げられる。</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年度以降は、退職手当の減少や、職員の新陳代謝により人件費は減少することが見込まれるが、</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適正な職員配置を行っていく。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143510</xdr:rowOff>
    </xdr:from>
    <xdr:to>
      <xdr:col>24</xdr:col>
      <xdr:colOff>558800</xdr:colOff>
      <xdr:row>62</xdr:row>
      <xdr:rowOff>6244</xdr:rowOff>
    </xdr:to>
    <xdr:cxnSp macro="">
      <xdr:nvCxnSpPr>
        <xdr:cNvPr id="321" name="直線コネクタ 320"/>
        <xdr:cNvCxnSpPr/>
      </xdr:nvCxnSpPr>
      <xdr:spPr>
        <a:xfrm>
          <a:off x="16179800" y="10601960"/>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2"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125413</xdr:rowOff>
    </xdr:from>
    <xdr:to>
      <xdr:col>23</xdr:col>
      <xdr:colOff>406400</xdr:colOff>
      <xdr:row>61</xdr:row>
      <xdr:rowOff>143510</xdr:rowOff>
    </xdr:to>
    <xdr:cxnSp macro="">
      <xdr:nvCxnSpPr>
        <xdr:cNvPr id="324" name="直線コネクタ 323"/>
        <xdr:cNvCxnSpPr/>
      </xdr:nvCxnSpPr>
      <xdr:spPr>
        <a:xfrm>
          <a:off x="15290800" y="1058386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5" name="フローチャート : 判断 324"/>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108179</xdr:rowOff>
    </xdr:from>
    <xdr:ext cx="736600" cy="259045"/>
    <xdr:sp macro="" textlink="">
      <xdr:nvSpPr>
        <xdr:cNvPr id="326" name="テキスト ボックス 325"/>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83185</xdr:rowOff>
    </xdr:from>
    <xdr:to>
      <xdr:col>22</xdr:col>
      <xdr:colOff>203200</xdr:colOff>
      <xdr:row>61</xdr:row>
      <xdr:rowOff>125413</xdr:rowOff>
    </xdr:to>
    <xdr:cxnSp macro="">
      <xdr:nvCxnSpPr>
        <xdr:cNvPr id="327" name="直線コネクタ 326"/>
        <xdr:cNvCxnSpPr/>
      </xdr:nvCxnSpPr>
      <xdr:spPr>
        <a:xfrm>
          <a:off x="14401800" y="1054163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28" name="フローチャート : 判断 327"/>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106168</xdr:rowOff>
    </xdr:from>
    <xdr:ext cx="762000" cy="259045"/>
    <xdr:sp macro="" textlink="">
      <xdr:nvSpPr>
        <xdr:cNvPr id="329" name="テキスト ボックス 328"/>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83185</xdr:rowOff>
    </xdr:from>
    <xdr:to>
      <xdr:col>21</xdr:col>
      <xdr:colOff>0</xdr:colOff>
      <xdr:row>61</xdr:row>
      <xdr:rowOff>139488</xdr:rowOff>
    </xdr:to>
    <xdr:cxnSp macro="">
      <xdr:nvCxnSpPr>
        <xdr:cNvPr id="330" name="直線コネクタ 329"/>
        <xdr:cNvCxnSpPr/>
      </xdr:nvCxnSpPr>
      <xdr:spPr>
        <a:xfrm flipV="1">
          <a:off x="13512800" y="1054163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31" name="フローチャート : 判断 330"/>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112200</xdr:rowOff>
    </xdr:from>
    <xdr:ext cx="762000" cy="259045"/>
    <xdr:sp macro="" textlink="">
      <xdr:nvSpPr>
        <xdr:cNvPr id="332" name="テキスト ボックス 331"/>
        <xdr:cNvSpPr txBox="1"/>
      </xdr:nvSpPr>
      <xdr:spPr>
        <a:xfrm>
          <a:off x="14020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33" name="フローチャート : 判断 332"/>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166493</xdr:rowOff>
    </xdr:from>
    <xdr:ext cx="762000" cy="259045"/>
    <xdr:sp macro="" textlink="">
      <xdr:nvSpPr>
        <xdr:cNvPr id="334" name="テキスト ボックス 333"/>
        <xdr:cNvSpPr txBox="1"/>
      </xdr:nvSpPr>
      <xdr:spPr>
        <a:xfrm>
          <a:off x="13131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126894</xdr:rowOff>
    </xdr:from>
    <xdr:to>
      <xdr:col>24</xdr:col>
      <xdr:colOff>609600</xdr:colOff>
      <xdr:row>62</xdr:row>
      <xdr:rowOff>57044</xdr:rowOff>
    </xdr:to>
    <xdr:sp macro="" textlink="">
      <xdr:nvSpPr>
        <xdr:cNvPr id="340" name="円/楕円 339"/>
        <xdr:cNvSpPr/>
      </xdr:nvSpPr>
      <xdr:spPr>
        <a:xfrm>
          <a:off x="169672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98971</xdr:rowOff>
    </xdr:from>
    <xdr:ext cx="762000" cy="259045"/>
    <xdr:sp macro="" textlink="">
      <xdr:nvSpPr>
        <xdr:cNvPr id="341" name="定員管理の状況該当値テキスト"/>
        <xdr:cNvSpPr txBox="1"/>
      </xdr:nvSpPr>
      <xdr:spPr>
        <a:xfrm>
          <a:off x="17106900" y="1055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92710</xdr:rowOff>
    </xdr:from>
    <xdr:to>
      <xdr:col>23</xdr:col>
      <xdr:colOff>457200</xdr:colOff>
      <xdr:row>62</xdr:row>
      <xdr:rowOff>22860</xdr:rowOff>
    </xdr:to>
    <xdr:sp macro="" textlink="">
      <xdr:nvSpPr>
        <xdr:cNvPr id="342" name="円/楕円 341"/>
        <xdr:cNvSpPr/>
      </xdr:nvSpPr>
      <xdr:spPr>
        <a:xfrm>
          <a:off x="16129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33037</xdr:rowOff>
    </xdr:from>
    <xdr:ext cx="736600" cy="259045"/>
    <xdr:sp macro="" textlink="">
      <xdr:nvSpPr>
        <xdr:cNvPr id="343" name="テキスト ボックス 342"/>
        <xdr:cNvSpPr txBox="1"/>
      </xdr:nvSpPr>
      <xdr:spPr>
        <a:xfrm>
          <a:off x="15798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74613</xdr:rowOff>
    </xdr:from>
    <xdr:to>
      <xdr:col>22</xdr:col>
      <xdr:colOff>254000</xdr:colOff>
      <xdr:row>62</xdr:row>
      <xdr:rowOff>4763</xdr:rowOff>
    </xdr:to>
    <xdr:sp macro="" textlink="">
      <xdr:nvSpPr>
        <xdr:cNvPr id="344" name="円/楕円 343"/>
        <xdr:cNvSpPr/>
      </xdr:nvSpPr>
      <xdr:spPr>
        <a:xfrm>
          <a:off x="15240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14940</xdr:rowOff>
    </xdr:from>
    <xdr:ext cx="762000" cy="259045"/>
    <xdr:sp macro="" textlink="">
      <xdr:nvSpPr>
        <xdr:cNvPr id="345" name="テキスト ボックス 344"/>
        <xdr:cNvSpPr txBox="1"/>
      </xdr:nvSpPr>
      <xdr:spPr>
        <a:xfrm>
          <a:off x="14909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32385</xdr:rowOff>
    </xdr:from>
    <xdr:to>
      <xdr:col>21</xdr:col>
      <xdr:colOff>50800</xdr:colOff>
      <xdr:row>61</xdr:row>
      <xdr:rowOff>133985</xdr:rowOff>
    </xdr:to>
    <xdr:sp macro="" textlink="">
      <xdr:nvSpPr>
        <xdr:cNvPr id="346" name="円/楕円 345"/>
        <xdr:cNvSpPr/>
      </xdr:nvSpPr>
      <xdr:spPr>
        <a:xfrm>
          <a:off x="14351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144162</xdr:rowOff>
    </xdr:from>
    <xdr:ext cx="762000" cy="259045"/>
    <xdr:sp macro="" textlink="">
      <xdr:nvSpPr>
        <xdr:cNvPr id="347" name="テキスト ボックス 346"/>
        <xdr:cNvSpPr txBox="1"/>
      </xdr:nvSpPr>
      <xdr:spPr>
        <a:xfrm>
          <a:off x="14020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88688</xdr:rowOff>
    </xdr:from>
    <xdr:to>
      <xdr:col>19</xdr:col>
      <xdr:colOff>533400</xdr:colOff>
      <xdr:row>62</xdr:row>
      <xdr:rowOff>18838</xdr:rowOff>
    </xdr:to>
    <xdr:sp macro="" textlink="">
      <xdr:nvSpPr>
        <xdr:cNvPr id="348" name="円/楕円 347"/>
        <xdr:cNvSpPr/>
      </xdr:nvSpPr>
      <xdr:spPr>
        <a:xfrm>
          <a:off x="13462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29015</xdr:rowOff>
    </xdr:from>
    <xdr:ext cx="762000" cy="259045"/>
    <xdr:sp macro="" textlink="">
      <xdr:nvSpPr>
        <xdr:cNvPr id="349" name="テキスト ボックス 348"/>
        <xdr:cNvSpPr txBox="1"/>
      </xdr:nvSpPr>
      <xdr:spPr>
        <a:xfrm>
          <a:off x="13131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ここ数年、下水道事業に対する繰出しを全てモーターボート</a:t>
          </a:r>
          <a:r>
            <a:rPr kumimoji="1" lang="ja-JP" altLang="en-US" sz="1300">
              <a:solidFill>
                <a:schemeClr val="dk1"/>
              </a:solidFill>
              <a:effectLst/>
              <a:latin typeface="+mn-lt"/>
              <a:ea typeface="+mn-ea"/>
              <a:cs typeface="+mn-cs"/>
            </a:rPr>
            <a:t>競走</a:t>
          </a:r>
          <a:r>
            <a:rPr kumimoji="1" lang="ja-JP" altLang="ja-JP" sz="1300">
              <a:solidFill>
                <a:schemeClr val="dk1"/>
              </a:solidFill>
              <a:effectLst/>
              <a:latin typeface="+mn-lt"/>
              <a:ea typeface="+mn-ea"/>
              <a:cs typeface="+mn-cs"/>
            </a:rPr>
            <a:t>事業から直接行っているため、４年連続</a:t>
          </a:r>
          <a:r>
            <a:rPr kumimoji="1" lang="ja-JP" altLang="en-US" sz="1300">
              <a:solidFill>
                <a:schemeClr val="dk1"/>
              </a:solidFill>
              <a:effectLst/>
              <a:latin typeface="+mn-lt"/>
              <a:ea typeface="+mn-ea"/>
              <a:cs typeface="+mn-cs"/>
            </a:rPr>
            <a:t>実質</a:t>
          </a:r>
          <a:r>
            <a:rPr kumimoji="1" lang="ja-JP" altLang="ja-JP" sz="1300">
              <a:solidFill>
                <a:schemeClr val="dk1"/>
              </a:solidFill>
              <a:effectLst/>
              <a:latin typeface="+mn-lt"/>
              <a:ea typeface="+mn-ea"/>
              <a:cs typeface="+mn-cs"/>
            </a:rPr>
            <a:t>公債費比率はマイナス値となっています。しかし、普通交付税において基準財政需要額に算入される公債費が減少したことなどから０．６％悪化をした。</a:t>
          </a:r>
          <a:endParaRPr lang="ja-JP" altLang="ja-JP" sz="1300">
            <a:effectLst/>
          </a:endParaRPr>
        </a:p>
        <a:p>
          <a:r>
            <a:rPr kumimoji="1" lang="ja-JP" altLang="ja-JP" sz="1300">
              <a:solidFill>
                <a:schemeClr val="dk1"/>
              </a:solidFill>
              <a:effectLst/>
              <a:latin typeface="+mn-lt"/>
              <a:ea typeface="+mn-ea"/>
              <a:cs typeface="+mn-cs"/>
            </a:rPr>
            <a:t>　今後、モーターボート競走事業の収益が悪化した場合、一般会計からの繰出しが増加し、数値が悪化することが懸念されるため、市債の計画的な発行を行い、確実な市債残高の減少を図る。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94933</xdr:rowOff>
    </xdr:from>
    <xdr:to>
      <xdr:col>24</xdr:col>
      <xdr:colOff>558800</xdr:colOff>
      <xdr:row>36</xdr:row>
      <xdr:rowOff>131128</xdr:rowOff>
    </xdr:to>
    <xdr:cxnSp macro="">
      <xdr:nvCxnSpPr>
        <xdr:cNvPr id="379" name="直線コネクタ 378"/>
        <xdr:cNvCxnSpPr/>
      </xdr:nvCxnSpPr>
      <xdr:spPr>
        <a:xfrm>
          <a:off x="16179800" y="626713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80"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94933</xdr:rowOff>
    </xdr:from>
    <xdr:to>
      <xdr:col>23</xdr:col>
      <xdr:colOff>406400</xdr:colOff>
      <xdr:row>36</xdr:row>
      <xdr:rowOff>113030</xdr:rowOff>
    </xdr:to>
    <xdr:cxnSp macro="">
      <xdr:nvCxnSpPr>
        <xdr:cNvPr id="382" name="直線コネクタ 381"/>
        <xdr:cNvCxnSpPr/>
      </xdr:nvCxnSpPr>
      <xdr:spPr>
        <a:xfrm flipV="1">
          <a:off x="15290800" y="626713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3" name="フローチャート : 判断 382"/>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72090</xdr:rowOff>
    </xdr:from>
    <xdr:ext cx="736600" cy="259045"/>
    <xdr:sp macro="" textlink="">
      <xdr:nvSpPr>
        <xdr:cNvPr id="384" name="テキスト ボックス 383"/>
        <xdr:cNvSpPr txBox="1"/>
      </xdr:nvSpPr>
      <xdr:spPr>
        <a:xfrm>
          <a:off x="15798800" y="693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113030</xdr:rowOff>
    </xdr:from>
    <xdr:to>
      <xdr:col>22</xdr:col>
      <xdr:colOff>203200</xdr:colOff>
      <xdr:row>37</xdr:row>
      <xdr:rowOff>7938</xdr:rowOff>
    </xdr:to>
    <xdr:cxnSp macro="">
      <xdr:nvCxnSpPr>
        <xdr:cNvPr id="385" name="直線コネクタ 384"/>
        <xdr:cNvCxnSpPr/>
      </xdr:nvCxnSpPr>
      <xdr:spPr>
        <a:xfrm flipV="1">
          <a:off x="14401800" y="628523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7938</xdr:rowOff>
    </xdr:from>
    <xdr:to>
      <xdr:col>21</xdr:col>
      <xdr:colOff>0</xdr:colOff>
      <xdr:row>37</xdr:row>
      <xdr:rowOff>110490</xdr:rowOff>
    </xdr:to>
    <xdr:cxnSp macro="">
      <xdr:nvCxnSpPr>
        <xdr:cNvPr id="388" name="直線コネクタ 387"/>
        <xdr:cNvCxnSpPr/>
      </xdr:nvCxnSpPr>
      <xdr:spPr>
        <a:xfrm flipV="1">
          <a:off x="13512800" y="635158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100330</xdr:rowOff>
    </xdr:from>
    <xdr:to>
      <xdr:col>21</xdr:col>
      <xdr:colOff>50800</xdr:colOff>
      <xdr:row>41</xdr:row>
      <xdr:rowOff>30480</xdr:rowOff>
    </xdr:to>
    <xdr:sp macro="" textlink="">
      <xdr:nvSpPr>
        <xdr:cNvPr id="389" name="フローチャート : 判断 388"/>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15257</xdr:rowOff>
    </xdr:from>
    <xdr:ext cx="762000" cy="259045"/>
    <xdr:sp macro="" textlink="">
      <xdr:nvSpPr>
        <xdr:cNvPr id="390" name="テキスト ボックス 389"/>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80328</xdr:rowOff>
    </xdr:from>
    <xdr:to>
      <xdr:col>24</xdr:col>
      <xdr:colOff>609600</xdr:colOff>
      <xdr:row>37</xdr:row>
      <xdr:rowOff>10478</xdr:rowOff>
    </xdr:to>
    <xdr:sp macro="" textlink="">
      <xdr:nvSpPr>
        <xdr:cNvPr id="398" name="円/楕円 397"/>
        <xdr:cNvSpPr/>
      </xdr:nvSpPr>
      <xdr:spPr>
        <a:xfrm>
          <a:off x="169672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1605</xdr:rowOff>
    </xdr:from>
    <xdr:ext cx="762000" cy="259045"/>
    <xdr:sp macro="" textlink="">
      <xdr:nvSpPr>
        <xdr:cNvPr id="399" name="公債費負担の状況該当値テキスト"/>
        <xdr:cNvSpPr txBox="1"/>
      </xdr:nvSpPr>
      <xdr:spPr>
        <a:xfrm>
          <a:off x="17106900" y="617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44133</xdr:rowOff>
    </xdr:from>
    <xdr:to>
      <xdr:col>23</xdr:col>
      <xdr:colOff>457200</xdr:colOff>
      <xdr:row>36</xdr:row>
      <xdr:rowOff>145733</xdr:rowOff>
    </xdr:to>
    <xdr:sp macro="" textlink="">
      <xdr:nvSpPr>
        <xdr:cNvPr id="400" name="円/楕円 399"/>
        <xdr:cNvSpPr/>
      </xdr:nvSpPr>
      <xdr:spPr>
        <a:xfrm>
          <a:off x="16129000" y="62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155910</xdr:rowOff>
    </xdr:from>
    <xdr:ext cx="736600" cy="259045"/>
    <xdr:sp macro="" textlink="">
      <xdr:nvSpPr>
        <xdr:cNvPr id="401" name="テキスト ボックス 400"/>
        <xdr:cNvSpPr txBox="1"/>
      </xdr:nvSpPr>
      <xdr:spPr>
        <a:xfrm>
          <a:off x="15798800" y="598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62230</xdr:rowOff>
    </xdr:from>
    <xdr:to>
      <xdr:col>22</xdr:col>
      <xdr:colOff>254000</xdr:colOff>
      <xdr:row>36</xdr:row>
      <xdr:rowOff>163830</xdr:rowOff>
    </xdr:to>
    <xdr:sp macro="" textlink="">
      <xdr:nvSpPr>
        <xdr:cNvPr id="402" name="円/楕円 401"/>
        <xdr:cNvSpPr/>
      </xdr:nvSpPr>
      <xdr:spPr>
        <a:xfrm>
          <a:off x="15240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2557</xdr:rowOff>
    </xdr:from>
    <xdr:ext cx="762000" cy="259045"/>
    <xdr:sp macro="" textlink="">
      <xdr:nvSpPr>
        <xdr:cNvPr id="403" name="テキスト ボックス 402"/>
        <xdr:cNvSpPr txBox="1"/>
      </xdr:nvSpPr>
      <xdr:spPr>
        <a:xfrm>
          <a:off x="14909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128588</xdr:rowOff>
    </xdr:from>
    <xdr:to>
      <xdr:col>21</xdr:col>
      <xdr:colOff>50800</xdr:colOff>
      <xdr:row>37</xdr:row>
      <xdr:rowOff>58738</xdr:rowOff>
    </xdr:to>
    <xdr:sp macro="" textlink="">
      <xdr:nvSpPr>
        <xdr:cNvPr id="404" name="円/楕円 403"/>
        <xdr:cNvSpPr/>
      </xdr:nvSpPr>
      <xdr:spPr>
        <a:xfrm>
          <a:off x="14351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68915</xdr:rowOff>
    </xdr:from>
    <xdr:ext cx="762000" cy="259045"/>
    <xdr:sp macro="" textlink="">
      <xdr:nvSpPr>
        <xdr:cNvPr id="405" name="テキスト ボックス 404"/>
        <xdr:cNvSpPr txBox="1"/>
      </xdr:nvSpPr>
      <xdr:spPr>
        <a:xfrm>
          <a:off x="14020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59690</xdr:rowOff>
    </xdr:from>
    <xdr:to>
      <xdr:col>19</xdr:col>
      <xdr:colOff>533400</xdr:colOff>
      <xdr:row>37</xdr:row>
      <xdr:rowOff>161290</xdr:rowOff>
    </xdr:to>
    <xdr:sp macro="" textlink="">
      <xdr:nvSpPr>
        <xdr:cNvPr id="406" name="円/楕円 405"/>
        <xdr:cNvSpPr/>
      </xdr:nvSpPr>
      <xdr:spPr>
        <a:xfrm>
          <a:off x="13462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17</xdr:rowOff>
    </xdr:from>
    <xdr:ext cx="762000" cy="259045"/>
    <xdr:sp macro="" textlink="">
      <xdr:nvSpPr>
        <xdr:cNvPr id="407" name="テキスト ボックス 406"/>
        <xdr:cNvSpPr txBox="1"/>
      </xdr:nvSpPr>
      <xdr:spPr>
        <a:xfrm>
          <a:off x="13131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将来負担比率は平成２３年度から５年連続してマイナス値となっている。この理由としては、病院事業会計及び下水道事業特別会計に対する繰出しをモーターボート競走事業会計から直接行っていることがあげられる。</a:t>
          </a:r>
          <a:endParaRPr lang="ja-JP" altLang="ja-JP" sz="1300">
            <a:effectLst/>
          </a:endParaRPr>
        </a:p>
        <a:p>
          <a:r>
            <a:rPr kumimoji="1" lang="ja-JP" altLang="ja-JP" sz="1300">
              <a:solidFill>
                <a:schemeClr val="dk1"/>
              </a:solidFill>
              <a:effectLst/>
              <a:latin typeface="+mn-lt"/>
              <a:ea typeface="+mn-ea"/>
              <a:cs typeface="+mn-cs"/>
            </a:rPr>
            <a:t>　また、地方債現在高の減少、退職手当負担見込額が減少したことにより、前年度から９．１％の改善がみられたが、今後、区画整理事業、下水道事業、病院事業への繰出しを計画的に行い、少しでもモーターボート競走事業に依存しない体制作りを目指す。</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41"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2" name="フローチャート : 判断 441"/>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13547</xdr:rowOff>
    </xdr:from>
    <xdr:to>
      <xdr:col>23</xdr:col>
      <xdr:colOff>457200</xdr:colOff>
      <xdr:row>15</xdr:row>
      <xdr:rowOff>115147</xdr:rowOff>
    </xdr:to>
    <xdr:sp macro="" textlink="">
      <xdr:nvSpPr>
        <xdr:cNvPr id="443" name="フローチャート : 判断 442"/>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125324</xdr:rowOff>
    </xdr:from>
    <xdr:ext cx="736600" cy="259045"/>
    <xdr:sp macro="" textlink="">
      <xdr:nvSpPr>
        <xdr:cNvPr id="444" name="テキスト ボックス 443"/>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80306</xdr:rowOff>
    </xdr:from>
    <xdr:to>
      <xdr:col>22</xdr:col>
      <xdr:colOff>254000</xdr:colOff>
      <xdr:row>16</xdr:row>
      <xdr:rowOff>10456</xdr:rowOff>
    </xdr:to>
    <xdr:sp macro="" textlink="">
      <xdr:nvSpPr>
        <xdr:cNvPr id="445" name="フローチャート : 判断 444"/>
        <xdr:cNvSpPr/>
      </xdr:nvSpPr>
      <xdr:spPr>
        <a:xfrm>
          <a:off x="15240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20633</xdr:rowOff>
    </xdr:from>
    <xdr:ext cx="762000" cy="259045"/>
    <xdr:sp macro="" textlink="">
      <xdr:nvSpPr>
        <xdr:cNvPr id="446" name="テキスト ボックス 445"/>
        <xdr:cNvSpPr txBox="1"/>
      </xdr:nvSpPr>
      <xdr:spPr>
        <a:xfrm>
          <a:off x="14909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171196</xdr:rowOff>
    </xdr:from>
    <xdr:to>
      <xdr:col>21</xdr:col>
      <xdr:colOff>50800</xdr:colOff>
      <xdr:row>16</xdr:row>
      <xdr:rowOff>101346</xdr:rowOff>
    </xdr:to>
    <xdr:sp macro="" textlink="">
      <xdr:nvSpPr>
        <xdr:cNvPr id="447" name="フローチャート : 判断 446"/>
        <xdr:cNvSpPr/>
      </xdr:nvSpPr>
      <xdr:spPr>
        <a:xfrm>
          <a:off x="14351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111523</xdr:rowOff>
    </xdr:from>
    <xdr:ext cx="762000" cy="259045"/>
    <xdr:sp macro="" textlink="">
      <xdr:nvSpPr>
        <xdr:cNvPr id="448" name="テキスト ボックス 447"/>
        <xdr:cNvSpPr txBox="1"/>
      </xdr:nvSpPr>
      <xdr:spPr>
        <a:xfrm>
          <a:off x="14020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48006</xdr:rowOff>
    </xdr:from>
    <xdr:to>
      <xdr:col>19</xdr:col>
      <xdr:colOff>533400</xdr:colOff>
      <xdr:row>16</xdr:row>
      <xdr:rowOff>149606</xdr:rowOff>
    </xdr:to>
    <xdr:sp macro="" textlink="">
      <xdr:nvSpPr>
        <xdr:cNvPr id="449" name="フローチャート : 判断 448"/>
        <xdr:cNvSpPr/>
      </xdr:nvSpPr>
      <xdr:spPr>
        <a:xfrm>
          <a:off x="13462000" y="279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159783</xdr:rowOff>
    </xdr:from>
    <xdr:ext cx="762000" cy="259045"/>
    <xdr:sp macro="" textlink="">
      <xdr:nvSpPr>
        <xdr:cNvPr id="450" name="テキスト ボックス 449"/>
        <xdr:cNvSpPr txBox="1"/>
      </xdr:nvSpPr>
      <xdr:spPr>
        <a:xfrm>
          <a:off x="13131800" y="256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愛知県蒲郡市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81,291
78,965
56.95
29,708,099
27,139,137
2,116,131
17,025,615
28,148,058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人件費に係る経常収支比率は、定年退職者がピークを迎えたことなどから、前年度比で１．１ポイント悪化し、類似団体及び愛知県平均を上回っている。</a:t>
          </a:r>
          <a:endParaRPr kumimoji="1" lang="en-US" altLang="ja-JP" sz="1300">
            <a:latin typeface="ＭＳ Ｐゴシック"/>
          </a:endParaRPr>
        </a:p>
        <a:p>
          <a:r>
            <a:rPr kumimoji="1" lang="ja-JP" altLang="en-US" sz="1300">
              <a:latin typeface="ＭＳ Ｐゴシック"/>
            </a:rPr>
            <a:t>　本市ではごみ処理業務や消防業務、保育所業務の大部分を直営で行っており、こうした部分での職員数が多いことが、類似団体、愛知県平均を上回る要因であるが、今後、民間でも実施可能な部分については、委託することも検討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73660</xdr:rowOff>
    </xdr:from>
    <xdr:to>
      <xdr:col>7</xdr:col>
      <xdr:colOff>15875</xdr:colOff>
      <xdr:row>38</xdr:row>
      <xdr:rowOff>157480</xdr:rowOff>
    </xdr:to>
    <xdr:cxnSp macro="">
      <xdr:nvCxnSpPr>
        <xdr:cNvPr id="66" name="直線コネクタ 65"/>
        <xdr:cNvCxnSpPr/>
      </xdr:nvCxnSpPr>
      <xdr:spPr>
        <a:xfrm>
          <a:off x="3987800" y="65887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73660</xdr:rowOff>
    </xdr:from>
    <xdr:to>
      <xdr:col>5</xdr:col>
      <xdr:colOff>549275</xdr:colOff>
      <xdr:row>39</xdr:row>
      <xdr:rowOff>77470</xdr:rowOff>
    </xdr:to>
    <xdr:cxnSp macro="">
      <xdr:nvCxnSpPr>
        <xdr:cNvPr id="69" name="直線コネクタ 68"/>
        <xdr:cNvCxnSpPr/>
      </xdr:nvCxnSpPr>
      <xdr:spPr>
        <a:xfrm flipV="1">
          <a:off x="3098800" y="65887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140970</xdr:rowOff>
    </xdr:from>
    <xdr:to>
      <xdr:col>5</xdr:col>
      <xdr:colOff>600075</xdr:colOff>
      <xdr:row>36</xdr:row>
      <xdr:rowOff>71120</xdr:rowOff>
    </xdr:to>
    <xdr:sp macro="" textlink="">
      <xdr:nvSpPr>
        <xdr:cNvPr id="70" name="フローチャート :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81297</xdr:rowOff>
    </xdr:from>
    <xdr:ext cx="736600" cy="259045"/>
    <xdr:sp macro="" textlink="">
      <xdr:nvSpPr>
        <xdr:cNvPr id="71" name="テキスト ボックス 70"/>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149860</xdr:rowOff>
    </xdr:from>
    <xdr:to>
      <xdr:col>4</xdr:col>
      <xdr:colOff>346075</xdr:colOff>
      <xdr:row>39</xdr:row>
      <xdr:rowOff>77470</xdr:rowOff>
    </xdr:to>
    <xdr:cxnSp macro="">
      <xdr:nvCxnSpPr>
        <xdr:cNvPr id="72" name="直線コネクタ 71"/>
        <xdr:cNvCxnSpPr/>
      </xdr:nvCxnSpPr>
      <xdr:spPr>
        <a:xfrm>
          <a:off x="2209800" y="6664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149860</xdr:rowOff>
    </xdr:from>
    <xdr:to>
      <xdr:col>3</xdr:col>
      <xdr:colOff>142875</xdr:colOff>
      <xdr:row>39</xdr:row>
      <xdr:rowOff>62230</xdr:rowOff>
    </xdr:to>
    <xdr:cxnSp macro="">
      <xdr:nvCxnSpPr>
        <xdr:cNvPr id="75" name="直線コネクタ 74"/>
        <xdr:cNvCxnSpPr/>
      </xdr:nvCxnSpPr>
      <xdr:spPr>
        <a:xfrm flipV="1">
          <a:off x="1320800" y="6664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53340</xdr:rowOff>
    </xdr:from>
    <xdr:to>
      <xdr:col>3</xdr:col>
      <xdr:colOff>193675</xdr:colOff>
      <xdr:row>36</xdr:row>
      <xdr:rowOff>154940</xdr:rowOff>
    </xdr:to>
    <xdr:sp macro="" textlink="">
      <xdr:nvSpPr>
        <xdr:cNvPr id="76" name="フローチャート :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78" name="フローチャート :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106680</xdr:rowOff>
    </xdr:from>
    <xdr:to>
      <xdr:col>7</xdr:col>
      <xdr:colOff>66675</xdr:colOff>
      <xdr:row>39</xdr:row>
      <xdr:rowOff>36830</xdr:rowOff>
    </xdr:to>
    <xdr:sp macro="" textlink="">
      <xdr:nvSpPr>
        <xdr:cNvPr id="85" name="円/楕円 84"/>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78757</xdr:rowOff>
    </xdr:from>
    <xdr:ext cx="762000" cy="259045"/>
    <xdr:sp macro="" textlink="">
      <xdr:nvSpPr>
        <xdr:cNvPr id="86" name="人件費該当値テキスト"/>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22860</xdr:rowOff>
    </xdr:from>
    <xdr:to>
      <xdr:col>5</xdr:col>
      <xdr:colOff>600075</xdr:colOff>
      <xdr:row>38</xdr:row>
      <xdr:rowOff>124460</xdr:rowOff>
    </xdr:to>
    <xdr:sp macro="" textlink="">
      <xdr:nvSpPr>
        <xdr:cNvPr id="87" name="円/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26670</xdr:rowOff>
    </xdr:from>
    <xdr:to>
      <xdr:col>4</xdr:col>
      <xdr:colOff>396875</xdr:colOff>
      <xdr:row>39</xdr:row>
      <xdr:rowOff>128270</xdr:rowOff>
    </xdr:to>
    <xdr:sp macro="" textlink="">
      <xdr:nvSpPr>
        <xdr:cNvPr id="89" name="円/楕円 88"/>
        <xdr:cNvSpPr/>
      </xdr:nvSpPr>
      <xdr:spPr>
        <a:xfrm>
          <a:off x="3048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113047</xdr:rowOff>
    </xdr:from>
    <xdr:ext cx="762000" cy="259045"/>
    <xdr:sp macro="" textlink="">
      <xdr:nvSpPr>
        <xdr:cNvPr id="90" name="テキスト ボックス 89"/>
        <xdr:cNvSpPr txBox="1"/>
      </xdr:nvSpPr>
      <xdr:spPr>
        <a:xfrm>
          <a:off x="2717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99060</xdr:rowOff>
    </xdr:from>
    <xdr:to>
      <xdr:col>3</xdr:col>
      <xdr:colOff>193675</xdr:colOff>
      <xdr:row>39</xdr:row>
      <xdr:rowOff>29210</xdr:rowOff>
    </xdr:to>
    <xdr:sp macro="" textlink="">
      <xdr:nvSpPr>
        <xdr:cNvPr id="91" name="円/楕円 90"/>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13987</xdr:rowOff>
    </xdr:from>
    <xdr:ext cx="762000" cy="259045"/>
    <xdr:sp macro="" textlink="">
      <xdr:nvSpPr>
        <xdr:cNvPr id="92" name="テキスト ボックス 91"/>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93" name="円/楕円 92"/>
        <xdr:cNvSpPr/>
      </xdr:nvSpPr>
      <xdr:spPr>
        <a:xfrm>
          <a:off x="1270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97807</xdr:rowOff>
    </xdr:from>
    <xdr:ext cx="762000" cy="259045"/>
    <xdr:sp macro="" textlink="">
      <xdr:nvSpPr>
        <xdr:cNvPr id="94" name="テキスト ボックス 93"/>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愛知県平均、類似団体平均のいずれよりも高い水準となっている。前年度比で０．３ポイント上昇しているが、これは学校給食センターの調理業務等委託料が皆増していること等が要因としてあげられる。今後も、民間委託については検討していくが、その際には十分精査を行い、委託料削減にも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97282</xdr:rowOff>
    </xdr:from>
    <xdr:to>
      <xdr:col>24</xdr:col>
      <xdr:colOff>31750</xdr:colOff>
      <xdr:row>17</xdr:row>
      <xdr:rowOff>124714</xdr:rowOff>
    </xdr:to>
    <xdr:cxnSp macro="">
      <xdr:nvCxnSpPr>
        <xdr:cNvPr id="125" name="直線コネクタ 124"/>
        <xdr:cNvCxnSpPr/>
      </xdr:nvCxnSpPr>
      <xdr:spPr>
        <a:xfrm>
          <a:off x="15671800" y="30119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15003</xdr:rowOff>
    </xdr:from>
    <xdr:ext cx="762000" cy="259045"/>
    <xdr:sp macro="" textlink="">
      <xdr:nvSpPr>
        <xdr:cNvPr id="126" name="物件費平均値テキスト"/>
        <xdr:cNvSpPr txBox="1"/>
      </xdr:nvSpPr>
      <xdr:spPr>
        <a:xfrm>
          <a:off x="16598900" y="258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17</xdr:row>
      <xdr:rowOff>97282</xdr:rowOff>
    </xdr:to>
    <xdr:cxnSp macro="">
      <xdr:nvCxnSpPr>
        <xdr:cNvPr id="128" name="直線コネクタ 127"/>
        <xdr:cNvCxnSpPr/>
      </xdr:nvCxnSpPr>
      <xdr:spPr>
        <a:xfrm>
          <a:off x="14782800" y="2984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160782</xdr:rowOff>
    </xdr:from>
    <xdr:to>
      <xdr:col>22</xdr:col>
      <xdr:colOff>615950</xdr:colOff>
      <xdr:row>16</xdr:row>
      <xdr:rowOff>90932</xdr:rowOff>
    </xdr:to>
    <xdr:sp macro="" textlink="">
      <xdr:nvSpPr>
        <xdr:cNvPr id="129" name="フローチャート : 判断 128"/>
        <xdr:cNvSpPr/>
      </xdr:nvSpPr>
      <xdr:spPr>
        <a:xfrm>
          <a:off x="15621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101109</xdr:rowOff>
    </xdr:from>
    <xdr:ext cx="736600" cy="259045"/>
    <xdr:sp macro="" textlink="">
      <xdr:nvSpPr>
        <xdr:cNvPr id="130" name="テキスト ボックス 129"/>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122428</xdr:rowOff>
    </xdr:from>
    <xdr:to>
      <xdr:col>21</xdr:col>
      <xdr:colOff>361950</xdr:colOff>
      <xdr:row>17</xdr:row>
      <xdr:rowOff>69850</xdr:rowOff>
    </xdr:to>
    <xdr:cxnSp macro="">
      <xdr:nvCxnSpPr>
        <xdr:cNvPr id="131" name="直線コネクタ 130"/>
        <xdr:cNvCxnSpPr/>
      </xdr:nvCxnSpPr>
      <xdr:spPr>
        <a:xfrm>
          <a:off x="13893800" y="28656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2" name="フローチャート : 判断 131"/>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3" name="テキスト ボックス 132"/>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122428</xdr:rowOff>
    </xdr:from>
    <xdr:to>
      <xdr:col>20</xdr:col>
      <xdr:colOff>158750</xdr:colOff>
      <xdr:row>16</xdr:row>
      <xdr:rowOff>149860</xdr:rowOff>
    </xdr:to>
    <xdr:cxnSp macro="">
      <xdr:nvCxnSpPr>
        <xdr:cNvPr id="134" name="直線コネクタ 133"/>
        <xdr:cNvCxnSpPr/>
      </xdr:nvCxnSpPr>
      <xdr:spPr>
        <a:xfrm flipV="1">
          <a:off x="13004800" y="2865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51054</xdr:rowOff>
    </xdr:from>
    <xdr:to>
      <xdr:col>20</xdr:col>
      <xdr:colOff>209550</xdr:colOff>
      <xdr:row>15</xdr:row>
      <xdr:rowOff>152654</xdr:rowOff>
    </xdr:to>
    <xdr:sp macro="" textlink="">
      <xdr:nvSpPr>
        <xdr:cNvPr id="135" name="フローチャート :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162831</xdr:rowOff>
    </xdr:from>
    <xdr:ext cx="762000" cy="259045"/>
    <xdr:sp macro="" textlink="">
      <xdr:nvSpPr>
        <xdr:cNvPr id="136" name="テキスト ボックス 135"/>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23622</xdr:rowOff>
    </xdr:from>
    <xdr:to>
      <xdr:col>19</xdr:col>
      <xdr:colOff>6350</xdr:colOff>
      <xdr:row>15</xdr:row>
      <xdr:rowOff>125222</xdr:rowOff>
    </xdr:to>
    <xdr:sp macro="" textlink="">
      <xdr:nvSpPr>
        <xdr:cNvPr id="137" name="フローチャート : 判断 136"/>
        <xdr:cNvSpPr/>
      </xdr:nvSpPr>
      <xdr:spPr>
        <a:xfrm>
          <a:off x="12954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135399</xdr:rowOff>
    </xdr:from>
    <xdr:ext cx="762000" cy="259045"/>
    <xdr:sp macro="" textlink="">
      <xdr:nvSpPr>
        <xdr:cNvPr id="138" name="テキスト ボックス 137"/>
        <xdr:cNvSpPr txBox="1"/>
      </xdr:nvSpPr>
      <xdr:spPr>
        <a:xfrm>
          <a:off x="12623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73914</xdr:rowOff>
    </xdr:from>
    <xdr:to>
      <xdr:col>24</xdr:col>
      <xdr:colOff>82550</xdr:colOff>
      <xdr:row>18</xdr:row>
      <xdr:rowOff>4064</xdr:rowOff>
    </xdr:to>
    <xdr:sp macro="" textlink="">
      <xdr:nvSpPr>
        <xdr:cNvPr id="144" name="円/楕円 143"/>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45991</xdr:rowOff>
    </xdr:from>
    <xdr:ext cx="762000" cy="259045"/>
    <xdr:sp macro="" textlink="">
      <xdr:nvSpPr>
        <xdr:cNvPr id="145" name="物件費該当値テキスト"/>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46482</xdr:rowOff>
    </xdr:from>
    <xdr:to>
      <xdr:col>22</xdr:col>
      <xdr:colOff>615950</xdr:colOff>
      <xdr:row>17</xdr:row>
      <xdr:rowOff>148082</xdr:rowOff>
    </xdr:to>
    <xdr:sp macro="" textlink="">
      <xdr:nvSpPr>
        <xdr:cNvPr id="146" name="円/楕円 145"/>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132859</xdr:rowOff>
    </xdr:from>
    <xdr:ext cx="736600" cy="259045"/>
    <xdr:sp macro="" textlink="">
      <xdr:nvSpPr>
        <xdr:cNvPr id="147" name="テキスト ボックス 146"/>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48" name="円/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49" name="テキスト ボックス 14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71628</xdr:rowOff>
    </xdr:from>
    <xdr:to>
      <xdr:col>20</xdr:col>
      <xdr:colOff>209550</xdr:colOff>
      <xdr:row>17</xdr:row>
      <xdr:rowOff>1778</xdr:rowOff>
    </xdr:to>
    <xdr:sp macro="" textlink="">
      <xdr:nvSpPr>
        <xdr:cNvPr id="150" name="円/楕円 149"/>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51" name="テキスト ボックス 150"/>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52" name="円/楕円 151"/>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13987</xdr:rowOff>
    </xdr:from>
    <xdr:ext cx="762000" cy="259045"/>
    <xdr:sp macro="" textlink="">
      <xdr:nvSpPr>
        <xdr:cNvPr id="153" name="テキスト ボックス 152"/>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扶助費に係る経常収支比率は、前年度比で０．１ポイント悪化しており、県内平均は下回っているものの、類似団体との比較では高くなっている。</a:t>
          </a:r>
          <a:endParaRPr kumimoji="1" lang="en-US" altLang="ja-JP" sz="1300">
            <a:latin typeface="ＭＳ Ｐゴシック"/>
          </a:endParaRPr>
        </a:p>
        <a:p>
          <a:r>
            <a:rPr kumimoji="1" lang="ja-JP" altLang="en-US" sz="1300">
              <a:latin typeface="ＭＳ Ｐゴシック"/>
            </a:rPr>
            <a:t>　増加要因の一つとして、生活保護の医療扶助費が増加していることが挙げられるが、就労支援等、生活保護にならないような支援や、医療の適正受診勧奨等に継続的に力を入れていくことで、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19050</xdr:rowOff>
    </xdr:from>
    <xdr:to>
      <xdr:col>7</xdr:col>
      <xdr:colOff>15875</xdr:colOff>
      <xdr:row>57</xdr:row>
      <xdr:rowOff>31750</xdr:rowOff>
    </xdr:to>
    <xdr:cxnSp macro="">
      <xdr:nvCxnSpPr>
        <xdr:cNvPr id="186" name="直線コネクタ 185"/>
        <xdr:cNvCxnSpPr/>
      </xdr:nvCxnSpPr>
      <xdr:spPr>
        <a:xfrm>
          <a:off x="3987800" y="9791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139700</xdr:rowOff>
    </xdr:from>
    <xdr:to>
      <xdr:col>5</xdr:col>
      <xdr:colOff>549275</xdr:colOff>
      <xdr:row>57</xdr:row>
      <xdr:rowOff>19050</xdr:rowOff>
    </xdr:to>
    <xdr:cxnSp macro="">
      <xdr:nvCxnSpPr>
        <xdr:cNvPr id="189" name="直線コネクタ 188"/>
        <xdr:cNvCxnSpPr/>
      </xdr:nvCxnSpPr>
      <xdr:spPr>
        <a:xfrm>
          <a:off x="3098800" y="9740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50800</xdr:rowOff>
    </xdr:from>
    <xdr:to>
      <xdr:col>5</xdr:col>
      <xdr:colOff>600075</xdr:colOff>
      <xdr:row>54</xdr:row>
      <xdr:rowOff>152400</xdr:rowOff>
    </xdr:to>
    <xdr:sp macro="" textlink="">
      <xdr:nvSpPr>
        <xdr:cNvPr id="190" name="フローチャート : 判断 189"/>
        <xdr:cNvSpPr/>
      </xdr:nvSpPr>
      <xdr:spPr>
        <a:xfrm>
          <a:off x="3937000" y="93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162577</xdr:rowOff>
    </xdr:from>
    <xdr:ext cx="736600" cy="259045"/>
    <xdr:sp macro="" textlink="">
      <xdr:nvSpPr>
        <xdr:cNvPr id="191" name="テキスト ボックス 190"/>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139700</xdr:rowOff>
    </xdr:to>
    <xdr:cxnSp macro="">
      <xdr:nvCxnSpPr>
        <xdr:cNvPr id="192" name="直線コネクタ 191"/>
        <xdr:cNvCxnSpPr/>
      </xdr:nvCxnSpPr>
      <xdr:spPr>
        <a:xfrm>
          <a:off x="2209800" y="969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38100</xdr:rowOff>
    </xdr:from>
    <xdr:to>
      <xdr:col>4</xdr:col>
      <xdr:colOff>396875</xdr:colOff>
      <xdr:row>54</xdr:row>
      <xdr:rowOff>139700</xdr:rowOff>
    </xdr:to>
    <xdr:sp macro="" textlink="">
      <xdr:nvSpPr>
        <xdr:cNvPr id="193" name="フローチャート : 判断 192"/>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194" name="テキスト ボックス 193"/>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139700</xdr:rowOff>
    </xdr:to>
    <xdr:cxnSp macro="">
      <xdr:nvCxnSpPr>
        <xdr:cNvPr id="195" name="直線コネクタ 194"/>
        <xdr:cNvCxnSpPr/>
      </xdr:nvCxnSpPr>
      <xdr:spPr>
        <a:xfrm flipV="1">
          <a:off x="1320800" y="969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50800</xdr:rowOff>
    </xdr:from>
    <xdr:to>
      <xdr:col>3</xdr:col>
      <xdr:colOff>193675</xdr:colOff>
      <xdr:row>54</xdr:row>
      <xdr:rowOff>152400</xdr:rowOff>
    </xdr:to>
    <xdr:sp macro="" textlink="">
      <xdr:nvSpPr>
        <xdr:cNvPr id="196" name="フローチャート : 判断 195"/>
        <xdr:cNvSpPr/>
      </xdr:nvSpPr>
      <xdr:spPr>
        <a:xfrm>
          <a:off x="2159000" y="93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162577</xdr:rowOff>
    </xdr:from>
    <xdr:ext cx="762000" cy="259045"/>
    <xdr:sp macro="" textlink="">
      <xdr:nvSpPr>
        <xdr:cNvPr id="197" name="テキスト ボックス 196"/>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198" name="フローチャート : 判断 197"/>
        <xdr:cNvSpPr/>
      </xdr:nvSpPr>
      <xdr:spPr>
        <a:xfrm>
          <a:off x="1270000" y="92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86377</xdr:rowOff>
    </xdr:from>
    <xdr:ext cx="762000" cy="259045"/>
    <xdr:sp macro="" textlink="">
      <xdr:nvSpPr>
        <xdr:cNvPr id="199" name="テキスト ボックス 198"/>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05" name="円/楕円 204"/>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124477</xdr:rowOff>
    </xdr:from>
    <xdr:ext cx="762000" cy="259045"/>
    <xdr:sp macro="" textlink="">
      <xdr:nvSpPr>
        <xdr:cNvPr id="206"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139700</xdr:rowOff>
    </xdr:from>
    <xdr:to>
      <xdr:col>5</xdr:col>
      <xdr:colOff>600075</xdr:colOff>
      <xdr:row>57</xdr:row>
      <xdr:rowOff>69850</xdr:rowOff>
    </xdr:to>
    <xdr:sp macro="" textlink="">
      <xdr:nvSpPr>
        <xdr:cNvPr id="207" name="円/楕円 206"/>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54627</xdr:rowOff>
    </xdr:from>
    <xdr:ext cx="736600" cy="259045"/>
    <xdr:sp macro="" textlink="">
      <xdr:nvSpPr>
        <xdr:cNvPr id="208" name="テキスト ボックス 207"/>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88900</xdr:rowOff>
    </xdr:from>
    <xdr:to>
      <xdr:col>4</xdr:col>
      <xdr:colOff>396875</xdr:colOff>
      <xdr:row>57</xdr:row>
      <xdr:rowOff>19050</xdr:rowOff>
    </xdr:to>
    <xdr:sp macro="" textlink="">
      <xdr:nvSpPr>
        <xdr:cNvPr id="209" name="円/楕円 208"/>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210" name="テキスト ボックス 209"/>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1" name="円/楕円 210"/>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2" name="テキスト ボックス 211"/>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13" name="円/楕円 212"/>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14" name="テキスト ボックス 213"/>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対する経常収支比率は、前年度と比較して０．３ポイント改善し、類似団体平均、県平均を下回っている。今後、後期高齢者医療事業特別会計等への繰出金が増加していくことが予想されるが、各事業における事業内容を精査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117475</xdr:rowOff>
    </xdr:to>
    <xdr:cxnSp macro="">
      <xdr:nvCxnSpPr>
        <xdr:cNvPr id="251" name="直線コネクタ 250"/>
        <xdr:cNvCxnSpPr/>
      </xdr:nvCxnSpPr>
      <xdr:spPr>
        <a:xfrm flipV="1">
          <a:off x="15671800" y="96901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117475</xdr:rowOff>
    </xdr:from>
    <xdr:to>
      <xdr:col>22</xdr:col>
      <xdr:colOff>565150</xdr:colOff>
      <xdr:row>56</xdr:row>
      <xdr:rowOff>127000</xdr:rowOff>
    </xdr:to>
    <xdr:cxnSp macro="">
      <xdr:nvCxnSpPr>
        <xdr:cNvPr id="254" name="直線コネクタ 253"/>
        <xdr:cNvCxnSpPr/>
      </xdr:nvCxnSpPr>
      <xdr:spPr>
        <a:xfrm flipV="1">
          <a:off x="14782800" y="97186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104775</xdr:rowOff>
    </xdr:from>
    <xdr:to>
      <xdr:col>22</xdr:col>
      <xdr:colOff>615950</xdr:colOff>
      <xdr:row>58</xdr:row>
      <xdr:rowOff>34925</xdr:rowOff>
    </xdr:to>
    <xdr:sp macro="" textlink="">
      <xdr:nvSpPr>
        <xdr:cNvPr id="255" name="フローチャート : 判断 254"/>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19702</xdr:rowOff>
    </xdr:from>
    <xdr:ext cx="736600" cy="259045"/>
    <xdr:sp macro="" textlink="">
      <xdr:nvSpPr>
        <xdr:cNvPr id="256" name="テキスト ボックス 255"/>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127000</xdr:rowOff>
    </xdr:to>
    <xdr:cxnSp macro="">
      <xdr:nvCxnSpPr>
        <xdr:cNvPr id="257" name="直線コネクタ 256"/>
        <xdr:cNvCxnSpPr/>
      </xdr:nvCxnSpPr>
      <xdr:spPr>
        <a:xfrm>
          <a:off x="13893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104775</xdr:rowOff>
    </xdr:from>
    <xdr:to>
      <xdr:col>21</xdr:col>
      <xdr:colOff>412750</xdr:colOff>
      <xdr:row>58</xdr:row>
      <xdr:rowOff>34925</xdr:rowOff>
    </xdr:to>
    <xdr:sp macro="" textlink="">
      <xdr:nvSpPr>
        <xdr:cNvPr id="258" name="フローチャート : 判断 257"/>
        <xdr:cNvSpPr/>
      </xdr:nvSpPr>
      <xdr:spPr>
        <a:xfrm>
          <a:off x="14732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19702</xdr:rowOff>
    </xdr:from>
    <xdr:ext cx="762000" cy="259045"/>
    <xdr:sp macro="" textlink="">
      <xdr:nvSpPr>
        <xdr:cNvPr id="259" name="テキスト ボックス 258"/>
        <xdr:cNvSpPr txBox="1"/>
      </xdr:nvSpPr>
      <xdr:spPr>
        <a:xfrm>
          <a:off x="14401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98425</xdr:rowOff>
    </xdr:to>
    <xdr:cxnSp macro="">
      <xdr:nvCxnSpPr>
        <xdr:cNvPr id="260" name="直線コネクタ 259"/>
        <xdr:cNvCxnSpPr/>
      </xdr:nvCxnSpPr>
      <xdr:spPr>
        <a:xfrm flipV="1">
          <a:off x="13004800" y="9652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85725</xdr:rowOff>
    </xdr:from>
    <xdr:to>
      <xdr:col>20</xdr:col>
      <xdr:colOff>209550</xdr:colOff>
      <xdr:row>58</xdr:row>
      <xdr:rowOff>15875</xdr:rowOff>
    </xdr:to>
    <xdr:sp macro="" textlink="">
      <xdr:nvSpPr>
        <xdr:cNvPr id="261" name="フローチャート : 判断 260"/>
        <xdr:cNvSpPr/>
      </xdr:nvSpPr>
      <xdr:spPr>
        <a:xfrm>
          <a:off x="13843000" y="985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652</xdr:rowOff>
    </xdr:from>
    <xdr:ext cx="762000" cy="259045"/>
    <xdr:sp macro="" textlink="">
      <xdr:nvSpPr>
        <xdr:cNvPr id="262" name="テキスト ボックス 261"/>
        <xdr:cNvSpPr txBox="1"/>
      </xdr:nvSpPr>
      <xdr:spPr>
        <a:xfrm>
          <a:off x="13512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66675</xdr:rowOff>
    </xdr:from>
    <xdr:to>
      <xdr:col>19</xdr:col>
      <xdr:colOff>6350</xdr:colOff>
      <xdr:row>57</xdr:row>
      <xdr:rowOff>168275</xdr:rowOff>
    </xdr:to>
    <xdr:sp macro="" textlink="">
      <xdr:nvSpPr>
        <xdr:cNvPr id="263" name="フローチャート : 判断 262"/>
        <xdr:cNvSpPr/>
      </xdr:nvSpPr>
      <xdr:spPr>
        <a:xfrm>
          <a:off x="129540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153052</xdr:rowOff>
    </xdr:from>
    <xdr:ext cx="762000" cy="259045"/>
    <xdr:sp macro="" textlink="">
      <xdr:nvSpPr>
        <xdr:cNvPr id="264" name="テキスト ボックス 263"/>
        <xdr:cNvSpPr txBox="1"/>
      </xdr:nvSpPr>
      <xdr:spPr>
        <a:xfrm>
          <a:off x="126238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70" name="円/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71"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66675</xdr:rowOff>
    </xdr:from>
    <xdr:to>
      <xdr:col>22</xdr:col>
      <xdr:colOff>615950</xdr:colOff>
      <xdr:row>56</xdr:row>
      <xdr:rowOff>168275</xdr:rowOff>
    </xdr:to>
    <xdr:sp macro="" textlink="">
      <xdr:nvSpPr>
        <xdr:cNvPr id="272" name="円/楕円 271"/>
        <xdr:cNvSpPr/>
      </xdr:nvSpPr>
      <xdr:spPr>
        <a:xfrm>
          <a:off x="15621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7002</xdr:rowOff>
    </xdr:from>
    <xdr:ext cx="736600" cy="259045"/>
    <xdr:sp macro="" textlink="">
      <xdr:nvSpPr>
        <xdr:cNvPr id="273" name="テキスト ボックス 272"/>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4" name="円/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5" name="テキスト ボックス 27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6" name="円/楕円 275"/>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77" name="テキスト ボックス 27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47625</xdr:rowOff>
    </xdr:from>
    <xdr:to>
      <xdr:col>19</xdr:col>
      <xdr:colOff>6350</xdr:colOff>
      <xdr:row>56</xdr:row>
      <xdr:rowOff>149225</xdr:rowOff>
    </xdr:to>
    <xdr:sp macro="" textlink="">
      <xdr:nvSpPr>
        <xdr:cNvPr id="278" name="円/楕円 277"/>
        <xdr:cNvSpPr/>
      </xdr:nvSpPr>
      <xdr:spPr>
        <a:xfrm>
          <a:off x="12954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159402</xdr:rowOff>
    </xdr:from>
    <xdr:ext cx="762000" cy="259045"/>
    <xdr:sp macro="" textlink="">
      <xdr:nvSpPr>
        <xdr:cNvPr id="279" name="テキスト ボックス 278"/>
        <xdr:cNvSpPr txBox="1"/>
      </xdr:nvSpPr>
      <xdr:spPr>
        <a:xfrm>
          <a:off x="12623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補助費等に係る経常収支比率は、類似団体平均、県平均を大きく下回っているが、これは病院事業会計及び下水道事業特別会計への繰出しを、モーターボート競走事業から直接行っていることが要因である。また、類似団体との比較では、ごみ処理業務や消防業務を直営で行っていることから、一部事務組合への負担金が低くなっている。今後も補助事業については、</a:t>
          </a:r>
          <a:r>
            <a:rPr lang="ja-JP" altLang="en-US" sz="1200" b="0" i="0" u="none" strike="noStrike" baseline="0" smtClean="0">
              <a:solidFill>
                <a:schemeClr val="dk1"/>
              </a:solidFill>
              <a:latin typeface="+mn-lt"/>
              <a:ea typeface="+mn-ea"/>
              <a:cs typeface="+mn-cs"/>
            </a:rPr>
            <a:t>費用対効果、経費負担のあり方を精査し、補助金の廃止、統合、縮小を実施する。</a:t>
          </a:r>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18415</xdr:rowOff>
    </xdr:from>
    <xdr:to>
      <xdr:col>24</xdr:col>
      <xdr:colOff>31750</xdr:colOff>
      <xdr:row>35</xdr:row>
      <xdr:rowOff>18415</xdr:rowOff>
    </xdr:to>
    <xdr:cxnSp macro="">
      <xdr:nvCxnSpPr>
        <xdr:cNvPr id="307" name="直線コネクタ 306"/>
        <xdr:cNvCxnSpPr/>
      </xdr:nvCxnSpPr>
      <xdr:spPr>
        <a:xfrm>
          <a:off x="15671800" y="60191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18415</xdr:rowOff>
    </xdr:from>
    <xdr:to>
      <xdr:col>22</xdr:col>
      <xdr:colOff>565150</xdr:colOff>
      <xdr:row>35</xdr:row>
      <xdr:rowOff>18415</xdr:rowOff>
    </xdr:to>
    <xdr:cxnSp macro="">
      <xdr:nvCxnSpPr>
        <xdr:cNvPr id="310" name="直線コネクタ 309"/>
        <xdr:cNvCxnSpPr/>
      </xdr:nvCxnSpPr>
      <xdr:spPr>
        <a:xfrm>
          <a:off x="14782800" y="60191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121920</xdr:rowOff>
    </xdr:from>
    <xdr:to>
      <xdr:col>22</xdr:col>
      <xdr:colOff>615950</xdr:colOff>
      <xdr:row>38</xdr:row>
      <xdr:rowOff>52070</xdr:rowOff>
    </xdr:to>
    <xdr:sp macro="" textlink="">
      <xdr:nvSpPr>
        <xdr:cNvPr id="311" name="フローチャート : 判断 310"/>
        <xdr:cNvSpPr/>
      </xdr:nvSpPr>
      <xdr:spPr>
        <a:xfrm>
          <a:off x="15621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36847</xdr:rowOff>
    </xdr:from>
    <xdr:ext cx="736600" cy="259045"/>
    <xdr:sp macro="" textlink="">
      <xdr:nvSpPr>
        <xdr:cNvPr id="312" name="テキスト ボックス 311"/>
        <xdr:cNvSpPr txBox="1"/>
      </xdr:nvSpPr>
      <xdr:spPr>
        <a:xfrm>
          <a:off x="15290800" y="655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12700</xdr:rowOff>
    </xdr:from>
    <xdr:to>
      <xdr:col>21</xdr:col>
      <xdr:colOff>361950</xdr:colOff>
      <xdr:row>35</xdr:row>
      <xdr:rowOff>18415</xdr:rowOff>
    </xdr:to>
    <xdr:cxnSp macro="">
      <xdr:nvCxnSpPr>
        <xdr:cNvPr id="313" name="直線コネクタ 312"/>
        <xdr:cNvCxnSpPr/>
      </xdr:nvCxnSpPr>
      <xdr:spPr>
        <a:xfrm>
          <a:off x="13893800" y="60134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127635</xdr:rowOff>
    </xdr:from>
    <xdr:to>
      <xdr:col>21</xdr:col>
      <xdr:colOff>412750</xdr:colOff>
      <xdr:row>38</xdr:row>
      <xdr:rowOff>57785</xdr:rowOff>
    </xdr:to>
    <xdr:sp macro="" textlink="">
      <xdr:nvSpPr>
        <xdr:cNvPr id="314" name="フローチャート : 判断 313"/>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42562</xdr:rowOff>
    </xdr:from>
    <xdr:ext cx="762000" cy="259045"/>
    <xdr:sp macro="" textlink="">
      <xdr:nvSpPr>
        <xdr:cNvPr id="315" name="テキスト ボックス 314"/>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12700</xdr:rowOff>
    </xdr:from>
    <xdr:to>
      <xdr:col>20</xdr:col>
      <xdr:colOff>158750</xdr:colOff>
      <xdr:row>35</xdr:row>
      <xdr:rowOff>24130</xdr:rowOff>
    </xdr:to>
    <xdr:cxnSp macro="">
      <xdr:nvCxnSpPr>
        <xdr:cNvPr id="316" name="直線コネクタ 315"/>
        <xdr:cNvCxnSpPr/>
      </xdr:nvCxnSpPr>
      <xdr:spPr>
        <a:xfrm flipV="1">
          <a:off x="13004800" y="6013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144780</xdr:rowOff>
    </xdr:from>
    <xdr:to>
      <xdr:col>20</xdr:col>
      <xdr:colOff>209550</xdr:colOff>
      <xdr:row>38</xdr:row>
      <xdr:rowOff>74930</xdr:rowOff>
    </xdr:to>
    <xdr:sp macro="" textlink="">
      <xdr:nvSpPr>
        <xdr:cNvPr id="317" name="フローチャート : 判断 316"/>
        <xdr:cNvSpPr/>
      </xdr:nvSpPr>
      <xdr:spPr>
        <a:xfrm>
          <a:off x="13843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59707</xdr:rowOff>
    </xdr:from>
    <xdr:ext cx="762000" cy="259045"/>
    <xdr:sp macro="" textlink="">
      <xdr:nvSpPr>
        <xdr:cNvPr id="318" name="テキスト ボックス 317"/>
        <xdr:cNvSpPr txBox="1"/>
      </xdr:nvSpPr>
      <xdr:spPr>
        <a:xfrm>
          <a:off x="13512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19" name="フローチャート : 判断 318"/>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59707</xdr:rowOff>
    </xdr:from>
    <xdr:ext cx="762000" cy="259045"/>
    <xdr:sp macro="" textlink="">
      <xdr:nvSpPr>
        <xdr:cNvPr id="320" name="テキスト ボックス 319"/>
        <xdr:cNvSpPr txBox="1"/>
      </xdr:nvSpPr>
      <xdr:spPr>
        <a:xfrm>
          <a:off x="12623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139065</xdr:rowOff>
    </xdr:from>
    <xdr:to>
      <xdr:col>24</xdr:col>
      <xdr:colOff>82550</xdr:colOff>
      <xdr:row>35</xdr:row>
      <xdr:rowOff>69215</xdr:rowOff>
    </xdr:to>
    <xdr:sp macro="" textlink="">
      <xdr:nvSpPr>
        <xdr:cNvPr id="326" name="円/楕円 325"/>
        <xdr:cNvSpPr/>
      </xdr:nvSpPr>
      <xdr:spPr>
        <a:xfrm>
          <a:off x="164592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47642</xdr:rowOff>
    </xdr:from>
    <xdr:ext cx="762000" cy="259045"/>
    <xdr:sp macro="" textlink="">
      <xdr:nvSpPr>
        <xdr:cNvPr id="327" name="補助費等該当値テキスト"/>
        <xdr:cNvSpPr txBox="1"/>
      </xdr:nvSpPr>
      <xdr:spPr>
        <a:xfrm>
          <a:off x="16598900" y="5876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139065</xdr:rowOff>
    </xdr:from>
    <xdr:to>
      <xdr:col>22</xdr:col>
      <xdr:colOff>615950</xdr:colOff>
      <xdr:row>35</xdr:row>
      <xdr:rowOff>69215</xdr:rowOff>
    </xdr:to>
    <xdr:sp macro="" textlink="">
      <xdr:nvSpPr>
        <xdr:cNvPr id="328" name="円/楕円 327"/>
        <xdr:cNvSpPr/>
      </xdr:nvSpPr>
      <xdr:spPr>
        <a:xfrm>
          <a:off x="156210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79392</xdr:rowOff>
    </xdr:from>
    <xdr:ext cx="736600" cy="259045"/>
    <xdr:sp macro="" textlink="">
      <xdr:nvSpPr>
        <xdr:cNvPr id="329" name="テキスト ボックス 328"/>
        <xdr:cNvSpPr txBox="1"/>
      </xdr:nvSpPr>
      <xdr:spPr>
        <a:xfrm>
          <a:off x="15290800" y="573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139065</xdr:rowOff>
    </xdr:from>
    <xdr:to>
      <xdr:col>21</xdr:col>
      <xdr:colOff>412750</xdr:colOff>
      <xdr:row>35</xdr:row>
      <xdr:rowOff>69215</xdr:rowOff>
    </xdr:to>
    <xdr:sp macro="" textlink="">
      <xdr:nvSpPr>
        <xdr:cNvPr id="330" name="円/楕円 329"/>
        <xdr:cNvSpPr/>
      </xdr:nvSpPr>
      <xdr:spPr>
        <a:xfrm>
          <a:off x="147320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79392</xdr:rowOff>
    </xdr:from>
    <xdr:ext cx="762000" cy="259045"/>
    <xdr:sp macro="" textlink="">
      <xdr:nvSpPr>
        <xdr:cNvPr id="331" name="テキスト ボックス 330"/>
        <xdr:cNvSpPr txBox="1"/>
      </xdr:nvSpPr>
      <xdr:spPr>
        <a:xfrm>
          <a:off x="14401800" y="57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133350</xdr:rowOff>
    </xdr:from>
    <xdr:to>
      <xdr:col>20</xdr:col>
      <xdr:colOff>209550</xdr:colOff>
      <xdr:row>35</xdr:row>
      <xdr:rowOff>63500</xdr:rowOff>
    </xdr:to>
    <xdr:sp macro="" textlink="">
      <xdr:nvSpPr>
        <xdr:cNvPr id="332" name="円/楕円 331"/>
        <xdr:cNvSpPr/>
      </xdr:nvSpPr>
      <xdr:spPr>
        <a:xfrm>
          <a:off x="13843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73677</xdr:rowOff>
    </xdr:from>
    <xdr:ext cx="762000" cy="259045"/>
    <xdr:sp macro="" textlink="">
      <xdr:nvSpPr>
        <xdr:cNvPr id="333" name="テキスト ボックス 332"/>
        <xdr:cNvSpPr txBox="1"/>
      </xdr:nvSpPr>
      <xdr:spPr>
        <a:xfrm>
          <a:off x="13512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144780</xdr:rowOff>
    </xdr:from>
    <xdr:to>
      <xdr:col>19</xdr:col>
      <xdr:colOff>6350</xdr:colOff>
      <xdr:row>35</xdr:row>
      <xdr:rowOff>74930</xdr:rowOff>
    </xdr:to>
    <xdr:sp macro="" textlink="">
      <xdr:nvSpPr>
        <xdr:cNvPr id="334" name="円/楕円 333"/>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85107</xdr:rowOff>
    </xdr:from>
    <xdr:ext cx="762000" cy="259045"/>
    <xdr:sp macro="" textlink="">
      <xdr:nvSpPr>
        <xdr:cNvPr id="335" name="テキスト ボックス 334"/>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と比較して１．０ポイント改善し１７．２％となったが、類似団体、愛知県平均のいずれも上回っている。これは、土地区画整理など都市基盤整備事業を進めたほか、学校施設耐震化や消防庁舎等の施設整備を推進したことによるもので、今後、臨時財政対策債の償還もあり、厳しい状況が予想されるが、「</a:t>
          </a:r>
          <a:r>
            <a:rPr lang="ja-JP" altLang="en-US" sz="1300" b="0" i="0" u="none" strike="noStrike" baseline="0" smtClean="0">
              <a:solidFill>
                <a:schemeClr val="dk1"/>
              </a:solidFill>
              <a:latin typeface="+mn-lt"/>
              <a:ea typeface="+mn-ea"/>
              <a:cs typeface="+mn-cs"/>
            </a:rPr>
            <a:t>返済額より多く借りない。」を目標に計画的な市債発行を行う。</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170435</xdr:rowOff>
    </xdr:from>
    <xdr:to>
      <xdr:col>7</xdr:col>
      <xdr:colOff>15875</xdr:colOff>
      <xdr:row>78</xdr:row>
      <xdr:rowOff>44704</xdr:rowOff>
    </xdr:to>
    <xdr:cxnSp macro="">
      <xdr:nvCxnSpPr>
        <xdr:cNvPr id="365" name="直線コネクタ 364"/>
        <xdr:cNvCxnSpPr/>
      </xdr:nvCxnSpPr>
      <xdr:spPr>
        <a:xfrm flipV="1">
          <a:off x="3987800" y="1337208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44704</xdr:rowOff>
    </xdr:from>
    <xdr:to>
      <xdr:col>5</xdr:col>
      <xdr:colOff>549275</xdr:colOff>
      <xdr:row>78</xdr:row>
      <xdr:rowOff>49276</xdr:rowOff>
    </xdr:to>
    <xdr:cxnSp macro="">
      <xdr:nvCxnSpPr>
        <xdr:cNvPr id="368" name="直線コネクタ 367"/>
        <xdr:cNvCxnSpPr/>
      </xdr:nvCxnSpPr>
      <xdr:spPr>
        <a:xfrm flipV="1">
          <a:off x="3098800" y="13417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83058</xdr:rowOff>
    </xdr:from>
    <xdr:to>
      <xdr:col>5</xdr:col>
      <xdr:colOff>600075</xdr:colOff>
      <xdr:row>78</xdr:row>
      <xdr:rowOff>13208</xdr:rowOff>
    </xdr:to>
    <xdr:sp macro="" textlink="">
      <xdr:nvSpPr>
        <xdr:cNvPr id="369" name="フローチャート : 判断 368"/>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70" name="テキスト ボックス 369"/>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120142</xdr:rowOff>
    </xdr:from>
    <xdr:to>
      <xdr:col>4</xdr:col>
      <xdr:colOff>346075</xdr:colOff>
      <xdr:row>78</xdr:row>
      <xdr:rowOff>49276</xdr:rowOff>
    </xdr:to>
    <xdr:cxnSp macro="">
      <xdr:nvCxnSpPr>
        <xdr:cNvPr id="371" name="直線コネクタ 370"/>
        <xdr:cNvCxnSpPr/>
      </xdr:nvCxnSpPr>
      <xdr:spPr>
        <a:xfrm>
          <a:off x="2209800" y="133217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3" name="テキスト ボックス 372"/>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120142</xdr:rowOff>
    </xdr:from>
    <xdr:to>
      <xdr:col>3</xdr:col>
      <xdr:colOff>142875</xdr:colOff>
      <xdr:row>78</xdr:row>
      <xdr:rowOff>58420</xdr:rowOff>
    </xdr:to>
    <xdr:cxnSp macro="">
      <xdr:nvCxnSpPr>
        <xdr:cNvPr id="374" name="直線コネクタ 373"/>
        <xdr:cNvCxnSpPr/>
      </xdr:nvCxnSpPr>
      <xdr:spPr>
        <a:xfrm flipV="1">
          <a:off x="1320800" y="133217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76" name="テキスト ボックス 375"/>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7" name="フローチャート : 判断 376"/>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8" name="テキスト ボックス 377"/>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119635</xdr:rowOff>
    </xdr:from>
    <xdr:to>
      <xdr:col>7</xdr:col>
      <xdr:colOff>66675</xdr:colOff>
      <xdr:row>78</xdr:row>
      <xdr:rowOff>49785</xdr:rowOff>
    </xdr:to>
    <xdr:sp macro="" textlink="">
      <xdr:nvSpPr>
        <xdr:cNvPr id="384" name="円/楕円 383"/>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91712</xdr:rowOff>
    </xdr:from>
    <xdr:ext cx="762000" cy="259045"/>
    <xdr:sp macro="" textlink="">
      <xdr:nvSpPr>
        <xdr:cNvPr id="385" name="公債費該当値テキスト"/>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86" name="円/楕円 385"/>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80281</xdr:rowOff>
    </xdr:from>
    <xdr:ext cx="736600" cy="259045"/>
    <xdr:sp macro="" textlink="">
      <xdr:nvSpPr>
        <xdr:cNvPr id="387" name="テキスト ボックス 386"/>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169926</xdr:rowOff>
    </xdr:from>
    <xdr:to>
      <xdr:col>4</xdr:col>
      <xdr:colOff>396875</xdr:colOff>
      <xdr:row>78</xdr:row>
      <xdr:rowOff>100076</xdr:rowOff>
    </xdr:to>
    <xdr:sp macro="" textlink="">
      <xdr:nvSpPr>
        <xdr:cNvPr id="388" name="円/楕円 387"/>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84853</xdr:rowOff>
    </xdr:from>
    <xdr:ext cx="762000" cy="259045"/>
    <xdr:sp macro="" textlink="">
      <xdr:nvSpPr>
        <xdr:cNvPr id="389" name="テキスト ボックス 388"/>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69342</xdr:rowOff>
    </xdr:from>
    <xdr:to>
      <xdr:col>3</xdr:col>
      <xdr:colOff>193675</xdr:colOff>
      <xdr:row>77</xdr:row>
      <xdr:rowOff>170942</xdr:rowOff>
    </xdr:to>
    <xdr:sp macro="" textlink="">
      <xdr:nvSpPr>
        <xdr:cNvPr id="390" name="円/楕円 389"/>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91" name="テキスト ボックス 390"/>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92" name="円/楕円 391"/>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393" name="テキスト ボックス 392"/>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では、対前年度比で１．２ポイント悪化したが、類似団体、県平均のいずれも下回っている。増加の主な要因としては人件費があげられるが、今後は職員の新陳代謝により減少が見込まれる。一方で、福祉サービスの利用拡大や、高齢化の更なる進行による扶助費の増加や、民間委託等による委託料の増加は今後も予想されるところであり、各事業の見直し、合理化を行うことで関連経費の抑制を図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90424</xdr:rowOff>
    </xdr:to>
    <xdr:cxnSp macro="">
      <xdr:nvCxnSpPr>
        <xdr:cNvPr id="424" name="直線コネクタ 423"/>
        <xdr:cNvCxnSpPr/>
      </xdr:nvCxnSpPr>
      <xdr:spPr>
        <a:xfrm>
          <a:off x="15671800" y="13065761"/>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25"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113285</xdr:rowOff>
    </xdr:to>
    <xdr:cxnSp macro="">
      <xdr:nvCxnSpPr>
        <xdr:cNvPr id="427" name="直線コネクタ 426"/>
        <xdr:cNvCxnSpPr/>
      </xdr:nvCxnSpPr>
      <xdr:spPr>
        <a:xfrm flipV="1">
          <a:off x="14782800" y="130657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147065</xdr:rowOff>
    </xdr:from>
    <xdr:to>
      <xdr:col>22</xdr:col>
      <xdr:colOff>615950</xdr:colOff>
      <xdr:row>76</xdr:row>
      <xdr:rowOff>77215</xdr:rowOff>
    </xdr:to>
    <xdr:sp macro="" textlink="">
      <xdr:nvSpPr>
        <xdr:cNvPr id="428" name="フローチャート : 判断 427"/>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87393</xdr:rowOff>
    </xdr:from>
    <xdr:ext cx="736600" cy="259045"/>
    <xdr:sp macro="" textlink="">
      <xdr:nvSpPr>
        <xdr:cNvPr id="429" name="テキスト ボックス 428"/>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106426</xdr:rowOff>
    </xdr:from>
    <xdr:to>
      <xdr:col>21</xdr:col>
      <xdr:colOff>361950</xdr:colOff>
      <xdr:row>76</xdr:row>
      <xdr:rowOff>113285</xdr:rowOff>
    </xdr:to>
    <xdr:cxnSp macro="">
      <xdr:nvCxnSpPr>
        <xdr:cNvPr id="430" name="直線コネクタ 429"/>
        <xdr:cNvCxnSpPr/>
      </xdr:nvCxnSpPr>
      <xdr:spPr>
        <a:xfrm>
          <a:off x="13893800" y="12965176"/>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124206</xdr:rowOff>
    </xdr:from>
    <xdr:to>
      <xdr:col>21</xdr:col>
      <xdr:colOff>412750</xdr:colOff>
      <xdr:row>76</xdr:row>
      <xdr:rowOff>54356</xdr:rowOff>
    </xdr:to>
    <xdr:sp macro="" textlink="">
      <xdr:nvSpPr>
        <xdr:cNvPr id="431" name="フローチャート : 判断 430"/>
        <xdr:cNvSpPr/>
      </xdr:nvSpPr>
      <xdr:spPr>
        <a:xfrm>
          <a:off x="14732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64533</xdr:rowOff>
    </xdr:from>
    <xdr:ext cx="762000" cy="259045"/>
    <xdr:sp macro="" textlink="">
      <xdr:nvSpPr>
        <xdr:cNvPr id="432" name="テキスト ボックス 431"/>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106426</xdr:rowOff>
    </xdr:from>
    <xdr:to>
      <xdr:col>20</xdr:col>
      <xdr:colOff>158750</xdr:colOff>
      <xdr:row>76</xdr:row>
      <xdr:rowOff>49276</xdr:rowOff>
    </xdr:to>
    <xdr:cxnSp macro="">
      <xdr:nvCxnSpPr>
        <xdr:cNvPr id="433" name="直線コネクタ 432"/>
        <xdr:cNvCxnSpPr/>
      </xdr:nvCxnSpPr>
      <xdr:spPr>
        <a:xfrm flipV="1">
          <a:off x="13004800" y="129651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151637</xdr:rowOff>
    </xdr:from>
    <xdr:to>
      <xdr:col>20</xdr:col>
      <xdr:colOff>209550</xdr:colOff>
      <xdr:row>76</xdr:row>
      <xdr:rowOff>81787</xdr:rowOff>
    </xdr:to>
    <xdr:sp macro="" textlink="">
      <xdr:nvSpPr>
        <xdr:cNvPr id="434" name="フローチャート : 判断 433"/>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66564</xdr:rowOff>
    </xdr:from>
    <xdr:ext cx="762000" cy="259045"/>
    <xdr:sp macro="" textlink="">
      <xdr:nvSpPr>
        <xdr:cNvPr id="435" name="テキスト ボックス 434"/>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119634</xdr:rowOff>
    </xdr:from>
    <xdr:to>
      <xdr:col>19</xdr:col>
      <xdr:colOff>6350</xdr:colOff>
      <xdr:row>76</xdr:row>
      <xdr:rowOff>49783</xdr:rowOff>
    </xdr:to>
    <xdr:sp macro="" textlink="">
      <xdr:nvSpPr>
        <xdr:cNvPr id="436" name="フローチャート : 判断 435"/>
        <xdr:cNvSpPr/>
      </xdr:nvSpPr>
      <xdr:spPr>
        <a:xfrm>
          <a:off x="12954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59961</xdr:rowOff>
    </xdr:from>
    <xdr:ext cx="762000" cy="259045"/>
    <xdr:sp macro="" textlink="">
      <xdr:nvSpPr>
        <xdr:cNvPr id="437" name="テキスト ボックス 436"/>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39624</xdr:rowOff>
    </xdr:from>
    <xdr:to>
      <xdr:col>24</xdr:col>
      <xdr:colOff>82550</xdr:colOff>
      <xdr:row>76</xdr:row>
      <xdr:rowOff>141224</xdr:rowOff>
    </xdr:to>
    <xdr:sp macro="" textlink="">
      <xdr:nvSpPr>
        <xdr:cNvPr id="443" name="円/楕円 442"/>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56151</xdr:rowOff>
    </xdr:from>
    <xdr:ext cx="762000" cy="259045"/>
    <xdr:sp macro="" textlink="">
      <xdr:nvSpPr>
        <xdr:cNvPr id="444" name="公債費以外該当値テキスト"/>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45" name="円/楕円 444"/>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71138</xdr:rowOff>
    </xdr:from>
    <xdr:ext cx="736600" cy="259045"/>
    <xdr:sp macro="" textlink="">
      <xdr:nvSpPr>
        <xdr:cNvPr id="446" name="テキスト ボックス 445"/>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62485</xdr:rowOff>
    </xdr:from>
    <xdr:to>
      <xdr:col>21</xdr:col>
      <xdr:colOff>412750</xdr:colOff>
      <xdr:row>76</xdr:row>
      <xdr:rowOff>164085</xdr:rowOff>
    </xdr:to>
    <xdr:sp macro="" textlink="">
      <xdr:nvSpPr>
        <xdr:cNvPr id="447" name="円/楕円 446"/>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48" name="テキスト ボックス 447"/>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55626</xdr:rowOff>
    </xdr:from>
    <xdr:to>
      <xdr:col>20</xdr:col>
      <xdr:colOff>209550</xdr:colOff>
      <xdr:row>75</xdr:row>
      <xdr:rowOff>157226</xdr:rowOff>
    </xdr:to>
    <xdr:sp macro="" textlink="">
      <xdr:nvSpPr>
        <xdr:cNvPr id="449" name="円/楕円 448"/>
        <xdr:cNvSpPr/>
      </xdr:nvSpPr>
      <xdr:spPr>
        <a:xfrm>
          <a:off x="13843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167403</xdr:rowOff>
    </xdr:from>
    <xdr:ext cx="762000" cy="259045"/>
    <xdr:sp macro="" textlink="">
      <xdr:nvSpPr>
        <xdr:cNvPr id="450" name="テキスト ボックス 449"/>
        <xdr:cNvSpPr txBox="1"/>
      </xdr:nvSpPr>
      <xdr:spPr>
        <a:xfrm>
          <a:off x="13512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169926</xdr:rowOff>
    </xdr:from>
    <xdr:to>
      <xdr:col>19</xdr:col>
      <xdr:colOff>6350</xdr:colOff>
      <xdr:row>76</xdr:row>
      <xdr:rowOff>100076</xdr:rowOff>
    </xdr:to>
    <xdr:sp macro="" textlink="">
      <xdr:nvSpPr>
        <xdr:cNvPr id="451" name="円/楕円 450"/>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84853</xdr:rowOff>
    </xdr:from>
    <xdr:ext cx="762000" cy="259045"/>
    <xdr:sp macro="" textlink="">
      <xdr:nvSpPr>
        <xdr:cNvPr id="452" name="テキスト ボックス 451"/>
        <xdr:cNvSpPr txBox="1"/>
      </xdr:nvSpPr>
      <xdr:spPr>
        <a:xfrm>
          <a:off x="12623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愛知県蒲郡市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24206</xdr:rowOff>
    </xdr:from>
    <xdr:to>
      <xdr:col>4</xdr:col>
      <xdr:colOff>1117600</xdr:colOff>
      <xdr:row>18</xdr:row>
      <xdr:rowOff>26092</xdr:rowOff>
    </xdr:to>
    <xdr:cxnSp macro="">
      <xdr:nvCxnSpPr>
        <xdr:cNvPr id="50" name="直線コネクタ 49"/>
        <xdr:cNvCxnSpPr/>
      </xdr:nvCxnSpPr>
      <xdr:spPr bwMode="auto">
        <a:xfrm>
          <a:off x="5003800" y="3157931"/>
          <a:ext cx="647700" cy="1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120178</xdr:rowOff>
    </xdr:from>
    <xdr:ext cx="762000" cy="259045"/>
    <xdr:sp macro="" textlink="">
      <xdr:nvSpPr>
        <xdr:cNvPr id="51" name="人口1人当たり決算額の推移平均値テキスト130"/>
        <xdr:cNvSpPr txBox="1"/>
      </xdr:nvSpPr>
      <xdr:spPr>
        <a:xfrm>
          <a:off x="5740400" y="273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24206</xdr:rowOff>
    </xdr:from>
    <xdr:to>
      <xdr:col>4</xdr:col>
      <xdr:colOff>469900</xdr:colOff>
      <xdr:row>18</xdr:row>
      <xdr:rowOff>41846</xdr:rowOff>
    </xdr:to>
    <xdr:cxnSp macro="">
      <xdr:nvCxnSpPr>
        <xdr:cNvPr id="53" name="直線コネクタ 52"/>
        <xdr:cNvCxnSpPr/>
      </xdr:nvCxnSpPr>
      <xdr:spPr bwMode="auto">
        <a:xfrm flipV="1">
          <a:off x="4305300" y="3157931"/>
          <a:ext cx="698500" cy="1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153619</xdr:rowOff>
    </xdr:from>
    <xdr:to>
      <xdr:col>4</xdr:col>
      <xdr:colOff>520700</xdr:colOff>
      <xdr:row>16</xdr:row>
      <xdr:rowOff>83769</xdr:rowOff>
    </xdr:to>
    <xdr:sp macro="" textlink="">
      <xdr:nvSpPr>
        <xdr:cNvPr id="54" name="フローチャート : 判断 53"/>
        <xdr:cNvSpPr/>
      </xdr:nvSpPr>
      <xdr:spPr bwMode="auto">
        <a:xfrm>
          <a:off x="4953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93946</xdr:rowOff>
    </xdr:from>
    <xdr:ext cx="736600" cy="259045"/>
    <xdr:sp macro="" textlink="">
      <xdr:nvSpPr>
        <xdr:cNvPr id="55" name="テキスト ボックス 54"/>
        <xdr:cNvSpPr txBox="1"/>
      </xdr:nvSpPr>
      <xdr:spPr>
        <a:xfrm>
          <a:off x="4622800" y="254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166072</xdr:rowOff>
    </xdr:from>
    <xdr:to>
      <xdr:col>3</xdr:col>
      <xdr:colOff>904875</xdr:colOff>
      <xdr:row>18</xdr:row>
      <xdr:rowOff>41846</xdr:rowOff>
    </xdr:to>
    <xdr:cxnSp macro="">
      <xdr:nvCxnSpPr>
        <xdr:cNvPr id="56" name="直線コネクタ 55"/>
        <xdr:cNvCxnSpPr/>
      </xdr:nvCxnSpPr>
      <xdr:spPr bwMode="auto">
        <a:xfrm>
          <a:off x="3606800" y="3128347"/>
          <a:ext cx="698500" cy="47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10192</xdr:rowOff>
    </xdr:from>
    <xdr:to>
      <xdr:col>3</xdr:col>
      <xdr:colOff>955675</xdr:colOff>
      <xdr:row>16</xdr:row>
      <xdr:rowOff>111792</xdr:rowOff>
    </xdr:to>
    <xdr:sp macro="" textlink="">
      <xdr:nvSpPr>
        <xdr:cNvPr id="57" name="フローチャート : 判断 56"/>
        <xdr:cNvSpPr/>
      </xdr:nvSpPr>
      <xdr:spPr bwMode="auto">
        <a:xfrm>
          <a:off x="4254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121969</xdr:rowOff>
    </xdr:from>
    <xdr:ext cx="762000" cy="259045"/>
    <xdr:sp macro="" textlink="">
      <xdr:nvSpPr>
        <xdr:cNvPr id="58" name="テキスト ボックス 57"/>
        <xdr:cNvSpPr txBox="1"/>
      </xdr:nvSpPr>
      <xdr:spPr>
        <a:xfrm>
          <a:off x="39243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154908</xdr:rowOff>
    </xdr:from>
    <xdr:to>
      <xdr:col>3</xdr:col>
      <xdr:colOff>206375</xdr:colOff>
      <xdr:row>17</xdr:row>
      <xdr:rowOff>166072</xdr:rowOff>
    </xdr:to>
    <xdr:cxnSp macro="">
      <xdr:nvCxnSpPr>
        <xdr:cNvPr id="59" name="直線コネクタ 58"/>
        <xdr:cNvCxnSpPr/>
      </xdr:nvCxnSpPr>
      <xdr:spPr bwMode="auto">
        <a:xfrm>
          <a:off x="2908300" y="3117183"/>
          <a:ext cx="698500" cy="11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138570</xdr:rowOff>
    </xdr:from>
    <xdr:to>
      <xdr:col>3</xdr:col>
      <xdr:colOff>257175</xdr:colOff>
      <xdr:row>16</xdr:row>
      <xdr:rowOff>68720</xdr:rowOff>
    </xdr:to>
    <xdr:sp macro="" textlink="">
      <xdr:nvSpPr>
        <xdr:cNvPr id="60" name="フローチャート : 判断 59"/>
        <xdr:cNvSpPr/>
      </xdr:nvSpPr>
      <xdr:spPr bwMode="auto">
        <a:xfrm>
          <a:off x="35560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78897</xdr:rowOff>
    </xdr:from>
    <xdr:ext cx="762000" cy="259045"/>
    <xdr:sp macro="" textlink="">
      <xdr:nvSpPr>
        <xdr:cNvPr id="61" name="テキスト ボックス 60"/>
        <xdr:cNvSpPr txBox="1"/>
      </xdr:nvSpPr>
      <xdr:spPr>
        <a:xfrm>
          <a:off x="3225800" y="252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70485</xdr:rowOff>
    </xdr:from>
    <xdr:to>
      <xdr:col>2</xdr:col>
      <xdr:colOff>692150</xdr:colOff>
      <xdr:row>16</xdr:row>
      <xdr:rowOff>635</xdr:rowOff>
    </xdr:to>
    <xdr:sp macro="" textlink="">
      <xdr:nvSpPr>
        <xdr:cNvPr id="62" name="フローチャート : 判断 61"/>
        <xdr:cNvSpPr/>
      </xdr:nvSpPr>
      <xdr:spPr bwMode="auto">
        <a:xfrm>
          <a:off x="2857500" y="268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10812</xdr:rowOff>
    </xdr:from>
    <xdr:ext cx="762000" cy="259045"/>
    <xdr:sp macro="" textlink="">
      <xdr:nvSpPr>
        <xdr:cNvPr id="63" name="テキスト ボックス 62"/>
        <xdr:cNvSpPr txBox="1"/>
      </xdr:nvSpPr>
      <xdr:spPr>
        <a:xfrm>
          <a:off x="25273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146742</xdr:rowOff>
    </xdr:from>
    <xdr:to>
      <xdr:col>5</xdr:col>
      <xdr:colOff>34925</xdr:colOff>
      <xdr:row>18</xdr:row>
      <xdr:rowOff>76892</xdr:rowOff>
    </xdr:to>
    <xdr:sp macro="" textlink="">
      <xdr:nvSpPr>
        <xdr:cNvPr id="69" name="円/楕円 68"/>
        <xdr:cNvSpPr/>
      </xdr:nvSpPr>
      <xdr:spPr bwMode="auto">
        <a:xfrm>
          <a:off x="5600700" y="3109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118819</xdr:rowOff>
    </xdr:from>
    <xdr:ext cx="762000" cy="259045"/>
    <xdr:sp macro="" textlink="">
      <xdr:nvSpPr>
        <xdr:cNvPr id="70" name="人口1人当たり決算額の推移該当値テキスト130"/>
        <xdr:cNvSpPr txBox="1"/>
      </xdr:nvSpPr>
      <xdr:spPr>
        <a:xfrm>
          <a:off x="5740400" y="308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60,797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144856</xdr:rowOff>
    </xdr:from>
    <xdr:to>
      <xdr:col>4</xdr:col>
      <xdr:colOff>520700</xdr:colOff>
      <xdr:row>18</xdr:row>
      <xdr:rowOff>75006</xdr:rowOff>
    </xdr:to>
    <xdr:sp macro="" textlink="">
      <xdr:nvSpPr>
        <xdr:cNvPr id="71" name="円/楕円 70"/>
        <xdr:cNvSpPr/>
      </xdr:nvSpPr>
      <xdr:spPr bwMode="auto">
        <a:xfrm>
          <a:off x="4953000" y="310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59783</xdr:rowOff>
    </xdr:from>
    <xdr:ext cx="736600" cy="259045"/>
    <xdr:sp macro="" textlink="">
      <xdr:nvSpPr>
        <xdr:cNvPr id="72" name="テキスト ボックス 71"/>
        <xdr:cNvSpPr txBox="1"/>
      </xdr:nvSpPr>
      <xdr:spPr>
        <a:xfrm>
          <a:off x="4622800" y="319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60,896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162496</xdr:rowOff>
    </xdr:from>
    <xdr:to>
      <xdr:col>3</xdr:col>
      <xdr:colOff>955675</xdr:colOff>
      <xdr:row>18</xdr:row>
      <xdr:rowOff>92646</xdr:rowOff>
    </xdr:to>
    <xdr:sp macro="" textlink="">
      <xdr:nvSpPr>
        <xdr:cNvPr id="73" name="円/楕円 72"/>
        <xdr:cNvSpPr/>
      </xdr:nvSpPr>
      <xdr:spPr bwMode="auto">
        <a:xfrm>
          <a:off x="4254500" y="312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77424</xdr:rowOff>
    </xdr:from>
    <xdr:ext cx="762000" cy="259045"/>
    <xdr:sp macro="" textlink="">
      <xdr:nvSpPr>
        <xdr:cNvPr id="74" name="テキスト ボックス 73"/>
        <xdr:cNvSpPr txBox="1"/>
      </xdr:nvSpPr>
      <xdr:spPr>
        <a:xfrm>
          <a:off x="3924300" y="321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59,970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115272</xdr:rowOff>
    </xdr:from>
    <xdr:to>
      <xdr:col>3</xdr:col>
      <xdr:colOff>257175</xdr:colOff>
      <xdr:row>18</xdr:row>
      <xdr:rowOff>45422</xdr:rowOff>
    </xdr:to>
    <xdr:sp macro="" textlink="">
      <xdr:nvSpPr>
        <xdr:cNvPr id="75" name="円/楕円 74"/>
        <xdr:cNvSpPr/>
      </xdr:nvSpPr>
      <xdr:spPr bwMode="auto">
        <a:xfrm>
          <a:off x="3556000" y="3077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30199</xdr:rowOff>
    </xdr:from>
    <xdr:ext cx="762000" cy="259045"/>
    <xdr:sp macro="" textlink="">
      <xdr:nvSpPr>
        <xdr:cNvPr id="76" name="テキスト ボックス 75"/>
        <xdr:cNvSpPr txBox="1"/>
      </xdr:nvSpPr>
      <xdr:spPr>
        <a:xfrm>
          <a:off x="3225800" y="316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62,449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104108</xdr:rowOff>
    </xdr:from>
    <xdr:to>
      <xdr:col>2</xdr:col>
      <xdr:colOff>692150</xdr:colOff>
      <xdr:row>18</xdr:row>
      <xdr:rowOff>34258</xdr:rowOff>
    </xdr:to>
    <xdr:sp macro="" textlink="">
      <xdr:nvSpPr>
        <xdr:cNvPr id="77" name="円/楕円 76"/>
        <xdr:cNvSpPr/>
      </xdr:nvSpPr>
      <xdr:spPr bwMode="auto">
        <a:xfrm>
          <a:off x="2857500" y="3066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19035</xdr:rowOff>
    </xdr:from>
    <xdr:ext cx="762000" cy="259045"/>
    <xdr:sp macro="" textlink="">
      <xdr:nvSpPr>
        <xdr:cNvPr id="78" name="テキスト ボックス 77"/>
        <xdr:cNvSpPr txBox="1"/>
      </xdr:nvSpPr>
      <xdr:spPr>
        <a:xfrm>
          <a:off x="2527300" y="315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203026</xdr:rowOff>
    </xdr:from>
    <xdr:to>
      <xdr:col>4</xdr:col>
      <xdr:colOff>1117600</xdr:colOff>
      <xdr:row>37</xdr:row>
      <xdr:rowOff>239406</xdr:rowOff>
    </xdr:to>
    <xdr:cxnSp macro="">
      <xdr:nvCxnSpPr>
        <xdr:cNvPr id="113" name="直線コネクタ 112"/>
        <xdr:cNvCxnSpPr/>
      </xdr:nvCxnSpPr>
      <xdr:spPr bwMode="auto">
        <a:xfrm flipV="1">
          <a:off x="5003800" y="7327726"/>
          <a:ext cx="647700" cy="36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239406</xdr:rowOff>
    </xdr:from>
    <xdr:to>
      <xdr:col>4</xdr:col>
      <xdr:colOff>469900</xdr:colOff>
      <xdr:row>37</xdr:row>
      <xdr:rowOff>269875</xdr:rowOff>
    </xdr:to>
    <xdr:cxnSp macro="">
      <xdr:nvCxnSpPr>
        <xdr:cNvPr id="116" name="直線コネクタ 115"/>
        <xdr:cNvCxnSpPr/>
      </xdr:nvCxnSpPr>
      <xdr:spPr bwMode="auto">
        <a:xfrm flipV="1">
          <a:off x="4305300" y="7364106"/>
          <a:ext cx="698500" cy="30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76331</xdr:rowOff>
    </xdr:from>
    <xdr:to>
      <xdr:col>4</xdr:col>
      <xdr:colOff>520700</xdr:colOff>
      <xdr:row>35</xdr:row>
      <xdr:rowOff>177931</xdr:rowOff>
    </xdr:to>
    <xdr:sp macro="" textlink="">
      <xdr:nvSpPr>
        <xdr:cNvPr id="117" name="フローチャート : 判断 116"/>
        <xdr:cNvSpPr/>
      </xdr:nvSpPr>
      <xdr:spPr bwMode="auto">
        <a:xfrm>
          <a:off x="4953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188108</xdr:rowOff>
    </xdr:from>
    <xdr:ext cx="736600" cy="259045"/>
    <xdr:sp macro="" textlink="">
      <xdr:nvSpPr>
        <xdr:cNvPr id="118" name="テキスト ボックス 117"/>
        <xdr:cNvSpPr txBox="1"/>
      </xdr:nvSpPr>
      <xdr:spPr>
        <a:xfrm>
          <a:off x="4622800" y="6455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269875</xdr:rowOff>
    </xdr:from>
    <xdr:to>
      <xdr:col>3</xdr:col>
      <xdr:colOff>904875</xdr:colOff>
      <xdr:row>37</xdr:row>
      <xdr:rowOff>302402</xdr:rowOff>
    </xdr:to>
    <xdr:cxnSp macro="">
      <xdr:nvCxnSpPr>
        <xdr:cNvPr id="119" name="直線コネクタ 118"/>
        <xdr:cNvCxnSpPr/>
      </xdr:nvCxnSpPr>
      <xdr:spPr bwMode="auto">
        <a:xfrm flipV="1">
          <a:off x="3606800" y="7394575"/>
          <a:ext cx="698500" cy="3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330109</xdr:rowOff>
    </xdr:from>
    <xdr:to>
      <xdr:col>3</xdr:col>
      <xdr:colOff>955675</xdr:colOff>
      <xdr:row>35</xdr:row>
      <xdr:rowOff>88809</xdr:rowOff>
    </xdr:to>
    <xdr:sp macro="" textlink="">
      <xdr:nvSpPr>
        <xdr:cNvPr id="120" name="フローチャート : 判断 119"/>
        <xdr:cNvSpPr/>
      </xdr:nvSpPr>
      <xdr:spPr bwMode="auto">
        <a:xfrm>
          <a:off x="4254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98986</xdr:rowOff>
    </xdr:from>
    <xdr:ext cx="762000" cy="259045"/>
    <xdr:sp macro="" textlink="">
      <xdr:nvSpPr>
        <xdr:cNvPr id="121" name="テキスト ボックス 120"/>
        <xdr:cNvSpPr txBox="1"/>
      </xdr:nvSpPr>
      <xdr:spPr>
        <a:xfrm>
          <a:off x="39243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193000</xdr:rowOff>
    </xdr:from>
    <xdr:to>
      <xdr:col>3</xdr:col>
      <xdr:colOff>206375</xdr:colOff>
      <xdr:row>37</xdr:row>
      <xdr:rowOff>302402</xdr:rowOff>
    </xdr:to>
    <xdr:cxnSp macro="">
      <xdr:nvCxnSpPr>
        <xdr:cNvPr id="122" name="直線コネクタ 121"/>
        <xdr:cNvCxnSpPr/>
      </xdr:nvCxnSpPr>
      <xdr:spPr bwMode="auto">
        <a:xfrm>
          <a:off x="2908300" y="7317700"/>
          <a:ext cx="698500" cy="109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283377</xdr:rowOff>
    </xdr:from>
    <xdr:to>
      <xdr:col>3</xdr:col>
      <xdr:colOff>257175</xdr:colOff>
      <xdr:row>35</xdr:row>
      <xdr:rowOff>42077</xdr:rowOff>
    </xdr:to>
    <xdr:sp macro="" textlink="">
      <xdr:nvSpPr>
        <xdr:cNvPr id="123" name="フローチャート : 判断 122"/>
        <xdr:cNvSpPr/>
      </xdr:nvSpPr>
      <xdr:spPr bwMode="auto">
        <a:xfrm>
          <a:off x="3556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52254</xdr:rowOff>
    </xdr:from>
    <xdr:ext cx="762000" cy="259045"/>
    <xdr:sp macro="" textlink="">
      <xdr:nvSpPr>
        <xdr:cNvPr id="124" name="テキスト ボックス 123"/>
        <xdr:cNvSpPr txBox="1"/>
      </xdr:nvSpPr>
      <xdr:spPr>
        <a:xfrm>
          <a:off x="32258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201995</xdr:rowOff>
    </xdr:from>
    <xdr:to>
      <xdr:col>2</xdr:col>
      <xdr:colOff>692150</xdr:colOff>
      <xdr:row>34</xdr:row>
      <xdr:rowOff>303595</xdr:rowOff>
    </xdr:to>
    <xdr:sp macro="" textlink="">
      <xdr:nvSpPr>
        <xdr:cNvPr id="125" name="フローチャート : 判断 124"/>
        <xdr:cNvSpPr/>
      </xdr:nvSpPr>
      <xdr:spPr bwMode="auto">
        <a:xfrm>
          <a:off x="2857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313772</xdr:rowOff>
    </xdr:from>
    <xdr:ext cx="762000" cy="259045"/>
    <xdr:sp macro="" textlink="">
      <xdr:nvSpPr>
        <xdr:cNvPr id="126" name="テキスト ボックス 125"/>
        <xdr:cNvSpPr txBox="1"/>
      </xdr:nvSpPr>
      <xdr:spPr>
        <a:xfrm>
          <a:off x="2527300" y="623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152226</xdr:rowOff>
    </xdr:from>
    <xdr:to>
      <xdr:col>5</xdr:col>
      <xdr:colOff>34925</xdr:colOff>
      <xdr:row>37</xdr:row>
      <xdr:rowOff>253826</xdr:rowOff>
    </xdr:to>
    <xdr:sp macro="" textlink="">
      <xdr:nvSpPr>
        <xdr:cNvPr id="132" name="円/楕円 131"/>
        <xdr:cNvSpPr/>
      </xdr:nvSpPr>
      <xdr:spPr bwMode="auto">
        <a:xfrm>
          <a:off x="5600700" y="7276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60803</xdr:rowOff>
    </xdr:from>
    <xdr:ext cx="762000" cy="259045"/>
    <xdr:sp macro="" textlink="">
      <xdr:nvSpPr>
        <xdr:cNvPr id="133" name="人口1人当たり決算額の推移該当値テキスト445"/>
        <xdr:cNvSpPr txBox="1"/>
      </xdr:nvSpPr>
      <xdr:spPr>
        <a:xfrm>
          <a:off x="5740400" y="718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188606</xdr:rowOff>
    </xdr:from>
    <xdr:to>
      <xdr:col>4</xdr:col>
      <xdr:colOff>520700</xdr:colOff>
      <xdr:row>37</xdr:row>
      <xdr:rowOff>290206</xdr:rowOff>
    </xdr:to>
    <xdr:sp macro="" textlink="">
      <xdr:nvSpPr>
        <xdr:cNvPr id="134" name="円/楕円 133"/>
        <xdr:cNvSpPr/>
      </xdr:nvSpPr>
      <xdr:spPr bwMode="auto">
        <a:xfrm>
          <a:off x="4953000" y="7313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274983</xdr:rowOff>
    </xdr:from>
    <xdr:ext cx="736600" cy="259045"/>
    <xdr:sp macro="" textlink="">
      <xdr:nvSpPr>
        <xdr:cNvPr id="135" name="テキスト ボックス 134"/>
        <xdr:cNvSpPr txBox="1"/>
      </xdr:nvSpPr>
      <xdr:spPr>
        <a:xfrm>
          <a:off x="4622800" y="7399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219075</xdr:rowOff>
    </xdr:from>
    <xdr:to>
      <xdr:col>3</xdr:col>
      <xdr:colOff>955675</xdr:colOff>
      <xdr:row>37</xdr:row>
      <xdr:rowOff>320675</xdr:rowOff>
    </xdr:to>
    <xdr:sp macro="" textlink="">
      <xdr:nvSpPr>
        <xdr:cNvPr id="136" name="円/楕円 135"/>
        <xdr:cNvSpPr/>
      </xdr:nvSpPr>
      <xdr:spPr bwMode="auto">
        <a:xfrm>
          <a:off x="4254500" y="7343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305452</xdr:rowOff>
    </xdr:from>
    <xdr:ext cx="762000" cy="259045"/>
    <xdr:sp macro="" textlink="">
      <xdr:nvSpPr>
        <xdr:cNvPr id="137" name="テキスト ボックス 136"/>
        <xdr:cNvSpPr txBox="1"/>
      </xdr:nvSpPr>
      <xdr:spPr>
        <a:xfrm>
          <a:off x="3924300" y="743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251602</xdr:rowOff>
    </xdr:from>
    <xdr:to>
      <xdr:col>3</xdr:col>
      <xdr:colOff>257175</xdr:colOff>
      <xdr:row>38</xdr:row>
      <xdr:rowOff>10302</xdr:rowOff>
    </xdr:to>
    <xdr:sp macro="" textlink="">
      <xdr:nvSpPr>
        <xdr:cNvPr id="138" name="円/楕円 137"/>
        <xdr:cNvSpPr/>
      </xdr:nvSpPr>
      <xdr:spPr bwMode="auto">
        <a:xfrm>
          <a:off x="3556000" y="7376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337979</xdr:rowOff>
    </xdr:from>
    <xdr:ext cx="762000" cy="259045"/>
    <xdr:sp macro="" textlink="">
      <xdr:nvSpPr>
        <xdr:cNvPr id="139" name="テキスト ボックス 138"/>
        <xdr:cNvSpPr txBox="1"/>
      </xdr:nvSpPr>
      <xdr:spPr>
        <a:xfrm>
          <a:off x="3225800" y="746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142200</xdr:rowOff>
    </xdr:from>
    <xdr:to>
      <xdr:col>2</xdr:col>
      <xdr:colOff>692150</xdr:colOff>
      <xdr:row>37</xdr:row>
      <xdr:rowOff>243800</xdr:rowOff>
    </xdr:to>
    <xdr:sp macro="" textlink="">
      <xdr:nvSpPr>
        <xdr:cNvPr id="140" name="円/楕円 139"/>
        <xdr:cNvSpPr/>
      </xdr:nvSpPr>
      <xdr:spPr bwMode="auto">
        <a:xfrm>
          <a:off x="2857500" y="7266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228577</xdr:rowOff>
    </xdr:from>
    <xdr:ext cx="762000" cy="259045"/>
    <xdr:sp macro="" textlink="">
      <xdr:nvSpPr>
        <xdr:cNvPr id="141" name="テキスト ボックス 140"/>
        <xdr:cNvSpPr txBox="1"/>
      </xdr:nvSpPr>
      <xdr:spPr>
        <a:xfrm>
          <a:off x="2527300" y="73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愛知県蒲郡市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81,291
78,965
56.95
29,708,099
27,139,137
2,116,131
17,025,615
28,148,058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153005</xdr:rowOff>
    </xdr:from>
    <xdr:to>
      <xdr:col>6</xdr:col>
      <xdr:colOff>511175</xdr:colOff>
      <xdr:row>35</xdr:row>
      <xdr:rowOff>101592</xdr:rowOff>
    </xdr:to>
    <xdr:cxnSp macro="">
      <xdr:nvCxnSpPr>
        <xdr:cNvPr id="59" name="直線コネクタ 58"/>
        <xdr:cNvCxnSpPr/>
      </xdr:nvCxnSpPr>
      <xdr:spPr>
        <a:xfrm flipV="1">
          <a:off x="3797300" y="5982305"/>
          <a:ext cx="838200" cy="12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35916</xdr:rowOff>
    </xdr:from>
    <xdr:to>
      <xdr:col>5</xdr:col>
      <xdr:colOff>358775</xdr:colOff>
      <xdr:row>35</xdr:row>
      <xdr:rowOff>101592</xdr:rowOff>
    </xdr:to>
    <xdr:cxnSp macro="">
      <xdr:nvCxnSpPr>
        <xdr:cNvPr id="62" name="直線コネクタ 61"/>
        <xdr:cNvCxnSpPr/>
      </xdr:nvCxnSpPr>
      <xdr:spPr>
        <a:xfrm>
          <a:off x="2908300" y="6036666"/>
          <a:ext cx="889000" cy="6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5050</xdr:rowOff>
    </xdr:from>
    <xdr:to>
      <xdr:col>5</xdr:col>
      <xdr:colOff>409575</xdr:colOff>
      <xdr:row>35</xdr:row>
      <xdr:rowOff>106650</xdr:rowOff>
    </xdr:to>
    <xdr:sp macro="" textlink="">
      <xdr:nvSpPr>
        <xdr:cNvPr id="63" name="フローチャート : 判断 62"/>
        <xdr:cNvSpPr/>
      </xdr:nvSpPr>
      <xdr:spPr>
        <a:xfrm>
          <a:off x="3746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123177</xdr:rowOff>
    </xdr:from>
    <xdr:ext cx="534377" cy="259045"/>
    <xdr:sp macro="" textlink="">
      <xdr:nvSpPr>
        <xdr:cNvPr id="64" name="テキスト ボックス 63"/>
        <xdr:cNvSpPr txBox="1"/>
      </xdr:nvSpPr>
      <xdr:spPr>
        <a:xfrm>
          <a:off x="3530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140889</xdr:rowOff>
    </xdr:from>
    <xdr:to>
      <xdr:col>4</xdr:col>
      <xdr:colOff>155575</xdr:colOff>
      <xdr:row>35</xdr:row>
      <xdr:rowOff>35916</xdr:rowOff>
    </xdr:to>
    <xdr:cxnSp macro="">
      <xdr:nvCxnSpPr>
        <xdr:cNvPr id="65" name="直線コネクタ 64"/>
        <xdr:cNvCxnSpPr/>
      </xdr:nvCxnSpPr>
      <xdr:spPr>
        <a:xfrm>
          <a:off x="2019300" y="5970189"/>
          <a:ext cx="8890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20823</xdr:rowOff>
    </xdr:from>
    <xdr:to>
      <xdr:col>4</xdr:col>
      <xdr:colOff>206375</xdr:colOff>
      <xdr:row>35</xdr:row>
      <xdr:rowOff>122423</xdr:rowOff>
    </xdr:to>
    <xdr:sp macro="" textlink="">
      <xdr:nvSpPr>
        <xdr:cNvPr id="66" name="フローチャート : 判断 65"/>
        <xdr:cNvSpPr/>
      </xdr:nvSpPr>
      <xdr:spPr>
        <a:xfrm>
          <a:off x="2857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113550</xdr:rowOff>
    </xdr:from>
    <xdr:ext cx="534377" cy="259045"/>
    <xdr:sp macro="" textlink="">
      <xdr:nvSpPr>
        <xdr:cNvPr id="67" name="テキスト ボックス 66"/>
        <xdr:cNvSpPr txBox="1"/>
      </xdr:nvSpPr>
      <xdr:spPr>
        <a:xfrm>
          <a:off x="2641111" y="61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140889</xdr:rowOff>
    </xdr:from>
    <xdr:to>
      <xdr:col>2</xdr:col>
      <xdr:colOff>638175</xdr:colOff>
      <xdr:row>34</xdr:row>
      <xdr:rowOff>140912</xdr:rowOff>
    </xdr:to>
    <xdr:cxnSp macro="">
      <xdr:nvCxnSpPr>
        <xdr:cNvPr id="68" name="直線コネクタ 67"/>
        <xdr:cNvCxnSpPr/>
      </xdr:nvCxnSpPr>
      <xdr:spPr>
        <a:xfrm flipV="1">
          <a:off x="1130300" y="5970189"/>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140061</xdr:rowOff>
    </xdr:from>
    <xdr:to>
      <xdr:col>3</xdr:col>
      <xdr:colOff>3175</xdr:colOff>
      <xdr:row>35</xdr:row>
      <xdr:rowOff>70211</xdr:rowOff>
    </xdr:to>
    <xdr:sp macro="" textlink="">
      <xdr:nvSpPr>
        <xdr:cNvPr id="69" name="フローチャート : 判断 68"/>
        <xdr:cNvSpPr/>
      </xdr:nvSpPr>
      <xdr:spPr>
        <a:xfrm>
          <a:off x="1968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61338</xdr:rowOff>
    </xdr:from>
    <xdr:ext cx="534377" cy="259045"/>
    <xdr:sp macro="" textlink="">
      <xdr:nvSpPr>
        <xdr:cNvPr id="70" name="テキスト ボックス 69"/>
        <xdr:cNvSpPr txBox="1"/>
      </xdr:nvSpPr>
      <xdr:spPr>
        <a:xfrm>
          <a:off x="1752111" y="60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71686</xdr:rowOff>
    </xdr:from>
    <xdr:to>
      <xdr:col>1</xdr:col>
      <xdr:colOff>485775</xdr:colOff>
      <xdr:row>35</xdr:row>
      <xdr:rowOff>1836</xdr:rowOff>
    </xdr:to>
    <xdr:sp macro="" textlink="">
      <xdr:nvSpPr>
        <xdr:cNvPr id="71" name="フローチャート : 判断 70"/>
        <xdr:cNvSpPr/>
      </xdr:nvSpPr>
      <xdr:spPr>
        <a:xfrm>
          <a:off x="1079500" y="590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18363</xdr:rowOff>
    </xdr:from>
    <xdr:ext cx="534377" cy="259045"/>
    <xdr:sp macro="" textlink="">
      <xdr:nvSpPr>
        <xdr:cNvPr id="72" name="テキスト ボックス 71"/>
        <xdr:cNvSpPr txBox="1"/>
      </xdr:nvSpPr>
      <xdr:spPr>
        <a:xfrm>
          <a:off x="863111" y="567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102205</xdr:rowOff>
    </xdr:from>
    <xdr:to>
      <xdr:col>6</xdr:col>
      <xdr:colOff>561975</xdr:colOff>
      <xdr:row>35</xdr:row>
      <xdr:rowOff>32355</xdr:rowOff>
    </xdr:to>
    <xdr:sp macro="" textlink="">
      <xdr:nvSpPr>
        <xdr:cNvPr id="78" name="円/楕円 77"/>
        <xdr:cNvSpPr/>
      </xdr:nvSpPr>
      <xdr:spPr>
        <a:xfrm>
          <a:off x="4584700" y="59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125082</xdr:rowOff>
    </xdr:from>
    <xdr:ext cx="534377" cy="259045"/>
    <xdr:sp macro="" textlink="">
      <xdr:nvSpPr>
        <xdr:cNvPr id="79" name="人件費該当値テキスト"/>
        <xdr:cNvSpPr txBox="1"/>
      </xdr:nvSpPr>
      <xdr:spPr>
        <a:xfrm>
          <a:off x="4686300" y="578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69,418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50792</xdr:rowOff>
    </xdr:from>
    <xdr:to>
      <xdr:col>5</xdr:col>
      <xdr:colOff>409575</xdr:colOff>
      <xdr:row>35</xdr:row>
      <xdr:rowOff>152392</xdr:rowOff>
    </xdr:to>
    <xdr:sp macro="" textlink="">
      <xdr:nvSpPr>
        <xdr:cNvPr id="80" name="円/楕円 79"/>
        <xdr:cNvSpPr/>
      </xdr:nvSpPr>
      <xdr:spPr>
        <a:xfrm>
          <a:off x="3746500" y="60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143519</xdr:rowOff>
    </xdr:from>
    <xdr:ext cx="534377" cy="259045"/>
    <xdr:sp macro="" textlink="">
      <xdr:nvSpPr>
        <xdr:cNvPr id="81" name="テキスト ボックス 80"/>
        <xdr:cNvSpPr txBox="1"/>
      </xdr:nvSpPr>
      <xdr:spPr>
        <a:xfrm>
          <a:off x="3530111" y="61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64,167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156566</xdr:rowOff>
    </xdr:from>
    <xdr:to>
      <xdr:col>4</xdr:col>
      <xdr:colOff>206375</xdr:colOff>
      <xdr:row>35</xdr:row>
      <xdr:rowOff>86716</xdr:rowOff>
    </xdr:to>
    <xdr:sp macro="" textlink="">
      <xdr:nvSpPr>
        <xdr:cNvPr id="82" name="円/楕円 81"/>
        <xdr:cNvSpPr/>
      </xdr:nvSpPr>
      <xdr:spPr>
        <a:xfrm>
          <a:off x="2857500" y="59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103243</xdr:rowOff>
    </xdr:from>
    <xdr:ext cx="534377" cy="259045"/>
    <xdr:sp macro="" textlink="">
      <xdr:nvSpPr>
        <xdr:cNvPr id="83" name="テキスト ボックス 82"/>
        <xdr:cNvSpPr txBox="1"/>
      </xdr:nvSpPr>
      <xdr:spPr>
        <a:xfrm>
          <a:off x="2641111" y="576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67,040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90089</xdr:rowOff>
    </xdr:from>
    <xdr:to>
      <xdr:col>3</xdr:col>
      <xdr:colOff>3175</xdr:colOff>
      <xdr:row>35</xdr:row>
      <xdr:rowOff>20239</xdr:rowOff>
    </xdr:to>
    <xdr:sp macro="" textlink="">
      <xdr:nvSpPr>
        <xdr:cNvPr id="84" name="円/楕円 83"/>
        <xdr:cNvSpPr/>
      </xdr:nvSpPr>
      <xdr:spPr>
        <a:xfrm>
          <a:off x="1968500" y="591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36766</xdr:rowOff>
    </xdr:from>
    <xdr:ext cx="534377" cy="259045"/>
    <xdr:sp macro="" textlink="">
      <xdr:nvSpPr>
        <xdr:cNvPr id="85" name="テキスト ボックス 84"/>
        <xdr:cNvSpPr txBox="1"/>
      </xdr:nvSpPr>
      <xdr:spPr>
        <a:xfrm>
          <a:off x="1752111" y="569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69,948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90112</xdr:rowOff>
    </xdr:from>
    <xdr:to>
      <xdr:col>1</xdr:col>
      <xdr:colOff>485775</xdr:colOff>
      <xdr:row>35</xdr:row>
      <xdr:rowOff>20262</xdr:rowOff>
    </xdr:to>
    <xdr:sp macro="" textlink="">
      <xdr:nvSpPr>
        <xdr:cNvPr id="86" name="円/楕円 85"/>
        <xdr:cNvSpPr/>
      </xdr:nvSpPr>
      <xdr:spPr>
        <a:xfrm>
          <a:off x="1079500" y="59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11389</xdr:rowOff>
    </xdr:from>
    <xdr:ext cx="534377" cy="259045"/>
    <xdr:sp macro="" textlink="">
      <xdr:nvSpPr>
        <xdr:cNvPr id="87" name="テキスト ボックス 86"/>
        <xdr:cNvSpPr txBox="1"/>
      </xdr:nvSpPr>
      <xdr:spPr>
        <a:xfrm>
          <a:off x="863111" y="60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27705</xdr:rowOff>
    </xdr:from>
    <xdr:to>
      <xdr:col>6</xdr:col>
      <xdr:colOff>511175</xdr:colOff>
      <xdr:row>55</xdr:row>
      <xdr:rowOff>65405</xdr:rowOff>
    </xdr:to>
    <xdr:cxnSp macro="">
      <xdr:nvCxnSpPr>
        <xdr:cNvPr id="117" name="直線コネクタ 116"/>
        <xdr:cNvCxnSpPr/>
      </xdr:nvCxnSpPr>
      <xdr:spPr>
        <a:xfrm flipV="1">
          <a:off x="3797300" y="9457455"/>
          <a:ext cx="838200" cy="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65405</xdr:rowOff>
    </xdr:from>
    <xdr:to>
      <xdr:col>5</xdr:col>
      <xdr:colOff>358775</xdr:colOff>
      <xdr:row>55</xdr:row>
      <xdr:rowOff>110154</xdr:rowOff>
    </xdr:to>
    <xdr:cxnSp macro="">
      <xdr:nvCxnSpPr>
        <xdr:cNvPr id="120" name="直線コネクタ 119"/>
        <xdr:cNvCxnSpPr/>
      </xdr:nvCxnSpPr>
      <xdr:spPr>
        <a:xfrm flipV="1">
          <a:off x="2908300" y="9495155"/>
          <a:ext cx="889000" cy="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92519</xdr:rowOff>
    </xdr:from>
    <xdr:to>
      <xdr:col>5</xdr:col>
      <xdr:colOff>409575</xdr:colOff>
      <xdr:row>54</xdr:row>
      <xdr:rowOff>22669</xdr:rowOff>
    </xdr:to>
    <xdr:sp macro="" textlink="">
      <xdr:nvSpPr>
        <xdr:cNvPr id="121" name="フローチャート : 判断 120"/>
        <xdr:cNvSpPr/>
      </xdr:nvSpPr>
      <xdr:spPr>
        <a:xfrm>
          <a:off x="3746500" y="917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39196</xdr:rowOff>
    </xdr:from>
    <xdr:ext cx="534377" cy="259045"/>
    <xdr:sp macro="" textlink="">
      <xdr:nvSpPr>
        <xdr:cNvPr id="122" name="テキスト ボックス 121"/>
        <xdr:cNvSpPr txBox="1"/>
      </xdr:nvSpPr>
      <xdr:spPr>
        <a:xfrm>
          <a:off x="3530111" y="895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110154</xdr:rowOff>
    </xdr:from>
    <xdr:to>
      <xdr:col>4</xdr:col>
      <xdr:colOff>155575</xdr:colOff>
      <xdr:row>55</xdr:row>
      <xdr:rowOff>127603</xdr:rowOff>
    </xdr:to>
    <xdr:cxnSp macro="">
      <xdr:nvCxnSpPr>
        <xdr:cNvPr id="123" name="直線コネクタ 122"/>
        <xdr:cNvCxnSpPr/>
      </xdr:nvCxnSpPr>
      <xdr:spPr>
        <a:xfrm flipV="1">
          <a:off x="2019300" y="9539904"/>
          <a:ext cx="889000" cy="1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87623</xdr:rowOff>
    </xdr:from>
    <xdr:to>
      <xdr:col>4</xdr:col>
      <xdr:colOff>206375</xdr:colOff>
      <xdr:row>54</xdr:row>
      <xdr:rowOff>17773</xdr:rowOff>
    </xdr:to>
    <xdr:sp macro="" textlink="">
      <xdr:nvSpPr>
        <xdr:cNvPr id="124" name="フローチャート : 判断 123"/>
        <xdr:cNvSpPr/>
      </xdr:nvSpPr>
      <xdr:spPr>
        <a:xfrm>
          <a:off x="2857500" y="917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34300</xdr:rowOff>
    </xdr:from>
    <xdr:ext cx="534377" cy="259045"/>
    <xdr:sp macro="" textlink="">
      <xdr:nvSpPr>
        <xdr:cNvPr id="125" name="テキスト ボックス 124"/>
        <xdr:cNvSpPr txBox="1"/>
      </xdr:nvSpPr>
      <xdr:spPr>
        <a:xfrm>
          <a:off x="2641111" y="894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56147</xdr:rowOff>
    </xdr:from>
    <xdr:to>
      <xdr:col>2</xdr:col>
      <xdr:colOff>638175</xdr:colOff>
      <xdr:row>55</xdr:row>
      <xdr:rowOff>127603</xdr:rowOff>
    </xdr:to>
    <xdr:cxnSp macro="">
      <xdr:nvCxnSpPr>
        <xdr:cNvPr id="126" name="直線コネクタ 125"/>
        <xdr:cNvCxnSpPr/>
      </xdr:nvCxnSpPr>
      <xdr:spPr>
        <a:xfrm>
          <a:off x="1130300" y="9485897"/>
          <a:ext cx="889000" cy="7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27825</xdr:rowOff>
    </xdr:from>
    <xdr:to>
      <xdr:col>3</xdr:col>
      <xdr:colOff>3175</xdr:colOff>
      <xdr:row>54</xdr:row>
      <xdr:rowOff>129425</xdr:rowOff>
    </xdr:to>
    <xdr:sp macro="" textlink="">
      <xdr:nvSpPr>
        <xdr:cNvPr id="127" name="フローチャート : 判断 126"/>
        <xdr:cNvSpPr/>
      </xdr:nvSpPr>
      <xdr:spPr>
        <a:xfrm>
          <a:off x="1968500" y="928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145952</xdr:rowOff>
    </xdr:from>
    <xdr:ext cx="534377" cy="259045"/>
    <xdr:sp macro="" textlink="">
      <xdr:nvSpPr>
        <xdr:cNvPr id="128" name="テキスト ボックス 127"/>
        <xdr:cNvSpPr txBox="1"/>
      </xdr:nvSpPr>
      <xdr:spPr>
        <a:xfrm>
          <a:off x="1752111" y="906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115970</xdr:rowOff>
    </xdr:from>
    <xdr:to>
      <xdr:col>1</xdr:col>
      <xdr:colOff>485775</xdr:colOff>
      <xdr:row>55</xdr:row>
      <xdr:rowOff>46120</xdr:rowOff>
    </xdr:to>
    <xdr:sp macro="" textlink="">
      <xdr:nvSpPr>
        <xdr:cNvPr id="129" name="フローチャート : 判断 128"/>
        <xdr:cNvSpPr/>
      </xdr:nvSpPr>
      <xdr:spPr>
        <a:xfrm>
          <a:off x="1079500" y="937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62647</xdr:rowOff>
    </xdr:from>
    <xdr:ext cx="534377" cy="259045"/>
    <xdr:sp macro="" textlink="">
      <xdr:nvSpPr>
        <xdr:cNvPr id="130" name="テキスト ボックス 129"/>
        <xdr:cNvSpPr txBox="1"/>
      </xdr:nvSpPr>
      <xdr:spPr>
        <a:xfrm>
          <a:off x="863111" y="914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148355</xdr:rowOff>
    </xdr:from>
    <xdr:to>
      <xdr:col>6</xdr:col>
      <xdr:colOff>561975</xdr:colOff>
      <xdr:row>55</xdr:row>
      <xdr:rowOff>78505</xdr:rowOff>
    </xdr:to>
    <xdr:sp macro="" textlink="">
      <xdr:nvSpPr>
        <xdr:cNvPr id="136" name="円/楕円 135"/>
        <xdr:cNvSpPr/>
      </xdr:nvSpPr>
      <xdr:spPr>
        <a:xfrm>
          <a:off x="4584700" y="94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126782</xdr:rowOff>
    </xdr:from>
    <xdr:ext cx="534377" cy="259045"/>
    <xdr:sp macro="" textlink="">
      <xdr:nvSpPr>
        <xdr:cNvPr id="137" name="物件費該当値テキスト"/>
        <xdr:cNvSpPr txBox="1"/>
      </xdr:nvSpPr>
      <xdr:spPr>
        <a:xfrm>
          <a:off x="4686300" y="93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56,879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14605</xdr:rowOff>
    </xdr:from>
    <xdr:to>
      <xdr:col>5</xdr:col>
      <xdr:colOff>409575</xdr:colOff>
      <xdr:row>55</xdr:row>
      <xdr:rowOff>116205</xdr:rowOff>
    </xdr:to>
    <xdr:sp macro="" textlink="">
      <xdr:nvSpPr>
        <xdr:cNvPr id="138" name="円/楕円 137"/>
        <xdr:cNvSpPr/>
      </xdr:nvSpPr>
      <xdr:spPr>
        <a:xfrm>
          <a:off x="3746500" y="9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107332</xdr:rowOff>
    </xdr:from>
    <xdr:ext cx="534377" cy="259045"/>
    <xdr:sp macro="" textlink="">
      <xdr:nvSpPr>
        <xdr:cNvPr id="139" name="テキスト ボックス 138"/>
        <xdr:cNvSpPr txBox="1"/>
      </xdr:nvSpPr>
      <xdr:spPr>
        <a:xfrm>
          <a:off x="3530111" y="95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59354</xdr:rowOff>
    </xdr:from>
    <xdr:to>
      <xdr:col>4</xdr:col>
      <xdr:colOff>206375</xdr:colOff>
      <xdr:row>55</xdr:row>
      <xdr:rowOff>160954</xdr:rowOff>
    </xdr:to>
    <xdr:sp macro="" textlink="">
      <xdr:nvSpPr>
        <xdr:cNvPr id="140" name="円/楕円 139"/>
        <xdr:cNvSpPr/>
      </xdr:nvSpPr>
      <xdr:spPr>
        <a:xfrm>
          <a:off x="2857500" y="948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152081</xdr:rowOff>
    </xdr:from>
    <xdr:ext cx="534377" cy="259045"/>
    <xdr:sp macro="" textlink="">
      <xdr:nvSpPr>
        <xdr:cNvPr id="141" name="テキスト ボックス 140"/>
        <xdr:cNvSpPr txBox="1"/>
      </xdr:nvSpPr>
      <xdr:spPr>
        <a:xfrm>
          <a:off x="2641111" y="958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76803</xdr:rowOff>
    </xdr:from>
    <xdr:to>
      <xdr:col>3</xdr:col>
      <xdr:colOff>3175</xdr:colOff>
      <xdr:row>56</xdr:row>
      <xdr:rowOff>6953</xdr:rowOff>
    </xdr:to>
    <xdr:sp macro="" textlink="">
      <xdr:nvSpPr>
        <xdr:cNvPr id="142" name="円/楕円 141"/>
        <xdr:cNvSpPr/>
      </xdr:nvSpPr>
      <xdr:spPr>
        <a:xfrm>
          <a:off x="1968500" y="950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169530</xdr:rowOff>
    </xdr:from>
    <xdr:ext cx="534377" cy="259045"/>
    <xdr:sp macro="" textlink="">
      <xdr:nvSpPr>
        <xdr:cNvPr id="143" name="テキスト ボックス 142"/>
        <xdr:cNvSpPr txBox="1"/>
      </xdr:nvSpPr>
      <xdr:spPr>
        <a:xfrm>
          <a:off x="1752111" y="959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5347</xdr:rowOff>
    </xdr:from>
    <xdr:to>
      <xdr:col>1</xdr:col>
      <xdr:colOff>485775</xdr:colOff>
      <xdr:row>55</xdr:row>
      <xdr:rowOff>106947</xdr:rowOff>
    </xdr:to>
    <xdr:sp macro="" textlink="">
      <xdr:nvSpPr>
        <xdr:cNvPr id="144" name="円/楕円 143"/>
        <xdr:cNvSpPr/>
      </xdr:nvSpPr>
      <xdr:spPr>
        <a:xfrm>
          <a:off x="1079500" y="943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98074</xdr:rowOff>
    </xdr:from>
    <xdr:ext cx="534377" cy="259045"/>
    <xdr:sp macro="" textlink="">
      <xdr:nvSpPr>
        <xdr:cNvPr id="145" name="テキスト ボックス 144"/>
        <xdr:cNvSpPr txBox="1"/>
      </xdr:nvSpPr>
      <xdr:spPr>
        <a:xfrm>
          <a:off x="863111" y="952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106390</xdr:rowOff>
    </xdr:from>
    <xdr:to>
      <xdr:col>6</xdr:col>
      <xdr:colOff>511175</xdr:colOff>
      <xdr:row>77</xdr:row>
      <xdr:rowOff>113902</xdr:rowOff>
    </xdr:to>
    <xdr:cxnSp macro="">
      <xdr:nvCxnSpPr>
        <xdr:cNvPr id="176" name="直線コネクタ 175"/>
        <xdr:cNvCxnSpPr/>
      </xdr:nvCxnSpPr>
      <xdr:spPr>
        <a:xfrm flipV="1">
          <a:off x="3797300" y="13308040"/>
          <a:ext cx="8382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101491</xdr:rowOff>
    </xdr:from>
    <xdr:to>
      <xdr:col>5</xdr:col>
      <xdr:colOff>358775</xdr:colOff>
      <xdr:row>77</xdr:row>
      <xdr:rowOff>113902</xdr:rowOff>
    </xdr:to>
    <xdr:cxnSp macro="">
      <xdr:nvCxnSpPr>
        <xdr:cNvPr id="179" name="直線コネクタ 178"/>
        <xdr:cNvCxnSpPr/>
      </xdr:nvCxnSpPr>
      <xdr:spPr>
        <a:xfrm>
          <a:off x="2908300" y="13303141"/>
          <a:ext cx="889000" cy="1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48242</xdr:rowOff>
    </xdr:from>
    <xdr:to>
      <xdr:col>5</xdr:col>
      <xdr:colOff>409575</xdr:colOff>
      <xdr:row>74</xdr:row>
      <xdr:rowOff>149842</xdr:rowOff>
    </xdr:to>
    <xdr:sp macro="" textlink="">
      <xdr:nvSpPr>
        <xdr:cNvPr id="180" name="フローチャート : 判断 179"/>
        <xdr:cNvSpPr/>
      </xdr:nvSpPr>
      <xdr:spPr>
        <a:xfrm>
          <a:off x="3746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166369</xdr:rowOff>
    </xdr:from>
    <xdr:ext cx="469744" cy="259045"/>
    <xdr:sp macro="" textlink="">
      <xdr:nvSpPr>
        <xdr:cNvPr id="181" name="テキスト ボックス 180"/>
        <xdr:cNvSpPr txBox="1"/>
      </xdr:nvSpPr>
      <xdr:spPr>
        <a:xfrm>
          <a:off x="3562427" y="1251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68997</xdr:rowOff>
    </xdr:from>
    <xdr:to>
      <xdr:col>4</xdr:col>
      <xdr:colOff>155575</xdr:colOff>
      <xdr:row>77</xdr:row>
      <xdr:rowOff>101491</xdr:rowOff>
    </xdr:to>
    <xdr:cxnSp macro="">
      <xdr:nvCxnSpPr>
        <xdr:cNvPr id="182" name="直線コネクタ 181"/>
        <xdr:cNvCxnSpPr/>
      </xdr:nvCxnSpPr>
      <xdr:spPr>
        <a:xfrm>
          <a:off x="2019300" y="13270647"/>
          <a:ext cx="8890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135437</xdr:rowOff>
    </xdr:from>
    <xdr:to>
      <xdr:col>4</xdr:col>
      <xdr:colOff>206375</xdr:colOff>
      <xdr:row>75</xdr:row>
      <xdr:rowOff>65587</xdr:rowOff>
    </xdr:to>
    <xdr:sp macro="" textlink="">
      <xdr:nvSpPr>
        <xdr:cNvPr id="183" name="フローチャート : 判断 182"/>
        <xdr:cNvSpPr/>
      </xdr:nvSpPr>
      <xdr:spPr>
        <a:xfrm>
          <a:off x="2857500" y="1282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82114</xdr:rowOff>
    </xdr:from>
    <xdr:ext cx="469744" cy="259045"/>
    <xdr:sp macro="" textlink="">
      <xdr:nvSpPr>
        <xdr:cNvPr id="184" name="テキスト ボックス 183"/>
        <xdr:cNvSpPr txBox="1"/>
      </xdr:nvSpPr>
      <xdr:spPr>
        <a:xfrm>
          <a:off x="2673427" y="1259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68997</xdr:rowOff>
    </xdr:from>
    <xdr:to>
      <xdr:col>2</xdr:col>
      <xdr:colOff>638175</xdr:colOff>
      <xdr:row>77</xdr:row>
      <xdr:rowOff>95613</xdr:rowOff>
    </xdr:to>
    <xdr:cxnSp macro="">
      <xdr:nvCxnSpPr>
        <xdr:cNvPr id="185" name="直線コネクタ 184"/>
        <xdr:cNvCxnSpPr/>
      </xdr:nvCxnSpPr>
      <xdr:spPr>
        <a:xfrm flipV="1">
          <a:off x="1130300" y="13270647"/>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1705</xdr:rowOff>
    </xdr:from>
    <xdr:to>
      <xdr:col>3</xdr:col>
      <xdr:colOff>3175</xdr:colOff>
      <xdr:row>75</xdr:row>
      <xdr:rowOff>103305</xdr:rowOff>
    </xdr:to>
    <xdr:sp macro="" textlink="">
      <xdr:nvSpPr>
        <xdr:cNvPr id="186" name="フローチャート : 判断 185"/>
        <xdr:cNvSpPr/>
      </xdr:nvSpPr>
      <xdr:spPr>
        <a:xfrm>
          <a:off x="19685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119832</xdr:rowOff>
    </xdr:from>
    <xdr:ext cx="469744" cy="259045"/>
    <xdr:sp macro="" textlink="">
      <xdr:nvSpPr>
        <xdr:cNvPr id="187" name="テキスト ボックス 186"/>
        <xdr:cNvSpPr txBox="1"/>
      </xdr:nvSpPr>
      <xdr:spPr>
        <a:xfrm>
          <a:off x="1784427" y="126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34526</xdr:rowOff>
    </xdr:from>
    <xdr:to>
      <xdr:col>1</xdr:col>
      <xdr:colOff>485775</xdr:colOff>
      <xdr:row>75</xdr:row>
      <xdr:rowOff>136126</xdr:rowOff>
    </xdr:to>
    <xdr:sp macro="" textlink="">
      <xdr:nvSpPr>
        <xdr:cNvPr id="188" name="フローチャート : 判断 187"/>
        <xdr:cNvSpPr/>
      </xdr:nvSpPr>
      <xdr:spPr>
        <a:xfrm>
          <a:off x="1079500" y="1289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152653</xdr:rowOff>
    </xdr:from>
    <xdr:ext cx="469744" cy="259045"/>
    <xdr:sp macro="" textlink="">
      <xdr:nvSpPr>
        <xdr:cNvPr id="189" name="テキスト ボックス 188"/>
        <xdr:cNvSpPr txBox="1"/>
      </xdr:nvSpPr>
      <xdr:spPr>
        <a:xfrm>
          <a:off x="895427" y="1266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55590</xdr:rowOff>
    </xdr:from>
    <xdr:to>
      <xdr:col>6</xdr:col>
      <xdr:colOff>561975</xdr:colOff>
      <xdr:row>77</xdr:row>
      <xdr:rowOff>157190</xdr:rowOff>
    </xdr:to>
    <xdr:sp macro="" textlink="">
      <xdr:nvSpPr>
        <xdr:cNvPr id="195" name="円/楕円 194"/>
        <xdr:cNvSpPr/>
      </xdr:nvSpPr>
      <xdr:spPr>
        <a:xfrm>
          <a:off x="4584700" y="132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34017</xdr:rowOff>
    </xdr:from>
    <xdr:ext cx="469744" cy="259045"/>
    <xdr:sp macro="" textlink="">
      <xdr:nvSpPr>
        <xdr:cNvPr id="196" name="維持補修費該当値テキスト"/>
        <xdr:cNvSpPr txBox="1"/>
      </xdr:nvSpPr>
      <xdr:spPr>
        <a:xfrm>
          <a:off x="4686300" y="132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63102</xdr:rowOff>
    </xdr:from>
    <xdr:to>
      <xdr:col>5</xdr:col>
      <xdr:colOff>409575</xdr:colOff>
      <xdr:row>77</xdr:row>
      <xdr:rowOff>164702</xdr:rowOff>
    </xdr:to>
    <xdr:sp macro="" textlink="">
      <xdr:nvSpPr>
        <xdr:cNvPr id="197" name="円/楕円 196"/>
        <xdr:cNvSpPr/>
      </xdr:nvSpPr>
      <xdr:spPr>
        <a:xfrm>
          <a:off x="3746500" y="1326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155829</xdr:rowOff>
    </xdr:from>
    <xdr:ext cx="469744" cy="259045"/>
    <xdr:sp macro="" textlink="">
      <xdr:nvSpPr>
        <xdr:cNvPr id="198" name="テキスト ボックス 197"/>
        <xdr:cNvSpPr txBox="1"/>
      </xdr:nvSpPr>
      <xdr:spPr>
        <a:xfrm>
          <a:off x="3562427" y="1335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50691</xdr:rowOff>
    </xdr:from>
    <xdr:to>
      <xdr:col>4</xdr:col>
      <xdr:colOff>206375</xdr:colOff>
      <xdr:row>77</xdr:row>
      <xdr:rowOff>152291</xdr:rowOff>
    </xdr:to>
    <xdr:sp macro="" textlink="">
      <xdr:nvSpPr>
        <xdr:cNvPr id="199" name="円/楕円 198"/>
        <xdr:cNvSpPr/>
      </xdr:nvSpPr>
      <xdr:spPr>
        <a:xfrm>
          <a:off x="2857500" y="1325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143418</xdr:rowOff>
    </xdr:from>
    <xdr:ext cx="469744" cy="259045"/>
    <xdr:sp macro="" textlink="">
      <xdr:nvSpPr>
        <xdr:cNvPr id="200" name="テキスト ボックス 199"/>
        <xdr:cNvSpPr txBox="1"/>
      </xdr:nvSpPr>
      <xdr:spPr>
        <a:xfrm>
          <a:off x="2673427" y="1334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18197</xdr:rowOff>
    </xdr:from>
    <xdr:to>
      <xdr:col>3</xdr:col>
      <xdr:colOff>3175</xdr:colOff>
      <xdr:row>77</xdr:row>
      <xdr:rowOff>119797</xdr:rowOff>
    </xdr:to>
    <xdr:sp macro="" textlink="">
      <xdr:nvSpPr>
        <xdr:cNvPr id="201" name="円/楕円 200"/>
        <xdr:cNvSpPr/>
      </xdr:nvSpPr>
      <xdr:spPr>
        <a:xfrm>
          <a:off x="1968500" y="1321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110924</xdr:rowOff>
    </xdr:from>
    <xdr:ext cx="469744" cy="259045"/>
    <xdr:sp macro="" textlink="">
      <xdr:nvSpPr>
        <xdr:cNvPr id="202" name="テキスト ボックス 201"/>
        <xdr:cNvSpPr txBox="1"/>
      </xdr:nvSpPr>
      <xdr:spPr>
        <a:xfrm>
          <a:off x="1784427" y="1331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44813</xdr:rowOff>
    </xdr:from>
    <xdr:to>
      <xdr:col>1</xdr:col>
      <xdr:colOff>485775</xdr:colOff>
      <xdr:row>77</xdr:row>
      <xdr:rowOff>146413</xdr:rowOff>
    </xdr:to>
    <xdr:sp macro="" textlink="">
      <xdr:nvSpPr>
        <xdr:cNvPr id="203" name="円/楕円 202"/>
        <xdr:cNvSpPr/>
      </xdr:nvSpPr>
      <xdr:spPr>
        <a:xfrm>
          <a:off x="1079500" y="1324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137540</xdr:rowOff>
    </xdr:from>
    <xdr:ext cx="469744" cy="259045"/>
    <xdr:sp macro="" textlink="">
      <xdr:nvSpPr>
        <xdr:cNvPr id="204" name="テキスト ボックス 203"/>
        <xdr:cNvSpPr txBox="1"/>
      </xdr:nvSpPr>
      <xdr:spPr>
        <a:xfrm>
          <a:off x="895427" y="1333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170408</xdr:rowOff>
    </xdr:from>
    <xdr:to>
      <xdr:col>6</xdr:col>
      <xdr:colOff>511175</xdr:colOff>
      <xdr:row>96</xdr:row>
      <xdr:rowOff>8731</xdr:rowOff>
    </xdr:to>
    <xdr:cxnSp macro="">
      <xdr:nvCxnSpPr>
        <xdr:cNvPr id="234" name="直線コネクタ 233"/>
        <xdr:cNvCxnSpPr/>
      </xdr:nvCxnSpPr>
      <xdr:spPr>
        <a:xfrm>
          <a:off x="3797300" y="16458158"/>
          <a:ext cx="8382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170408</xdr:rowOff>
    </xdr:from>
    <xdr:to>
      <xdr:col>5</xdr:col>
      <xdr:colOff>358775</xdr:colOff>
      <xdr:row>96</xdr:row>
      <xdr:rowOff>98267</xdr:rowOff>
    </xdr:to>
    <xdr:cxnSp macro="">
      <xdr:nvCxnSpPr>
        <xdr:cNvPr id="237" name="直線コネクタ 236"/>
        <xdr:cNvCxnSpPr/>
      </xdr:nvCxnSpPr>
      <xdr:spPr>
        <a:xfrm flipV="1">
          <a:off x="2908300" y="16458158"/>
          <a:ext cx="889000" cy="9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126715</xdr:rowOff>
    </xdr:from>
    <xdr:to>
      <xdr:col>5</xdr:col>
      <xdr:colOff>409575</xdr:colOff>
      <xdr:row>96</xdr:row>
      <xdr:rowOff>56865</xdr:rowOff>
    </xdr:to>
    <xdr:sp macro="" textlink="">
      <xdr:nvSpPr>
        <xdr:cNvPr id="238" name="フローチャート : 判断 237"/>
        <xdr:cNvSpPr/>
      </xdr:nvSpPr>
      <xdr:spPr>
        <a:xfrm>
          <a:off x="3746500" y="164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47992</xdr:rowOff>
    </xdr:from>
    <xdr:ext cx="534377" cy="259045"/>
    <xdr:sp macro="" textlink="">
      <xdr:nvSpPr>
        <xdr:cNvPr id="239" name="テキスト ボックス 238"/>
        <xdr:cNvSpPr txBox="1"/>
      </xdr:nvSpPr>
      <xdr:spPr>
        <a:xfrm>
          <a:off x="3530111" y="165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98267</xdr:rowOff>
    </xdr:from>
    <xdr:to>
      <xdr:col>4</xdr:col>
      <xdr:colOff>155575</xdr:colOff>
      <xdr:row>96</xdr:row>
      <xdr:rowOff>108686</xdr:rowOff>
    </xdr:to>
    <xdr:cxnSp macro="">
      <xdr:nvCxnSpPr>
        <xdr:cNvPr id="240" name="直線コネクタ 239"/>
        <xdr:cNvCxnSpPr/>
      </xdr:nvCxnSpPr>
      <xdr:spPr>
        <a:xfrm flipV="1">
          <a:off x="2019300" y="16557467"/>
          <a:ext cx="889000" cy="1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39960</xdr:rowOff>
    </xdr:from>
    <xdr:to>
      <xdr:col>4</xdr:col>
      <xdr:colOff>206375</xdr:colOff>
      <xdr:row>96</xdr:row>
      <xdr:rowOff>141560</xdr:rowOff>
    </xdr:to>
    <xdr:sp macro="" textlink="">
      <xdr:nvSpPr>
        <xdr:cNvPr id="241" name="フローチャート : 判断 240"/>
        <xdr:cNvSpPr/>
      </xdr:nvSpPr>
      <xdr:spPr>
        <a:xfrm>
          <a:off x="2857500" y="1649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158087</xdr:rowOff>
    </xdr:from>
    <xdr:ext cx="534377" cy="259045"/>
    <xdr:sp macro="" textlink="">
      <xdr:nvSpPr>
        <xdr:cNvPr id="242" name="テキスト ボックス 241"/>
        <xdr:cNvSpPr txBox="1"/>
      </xdr:nvSpPr>
      <xdr:spPr>
        <a:xfrm>
          <a:off x="2641111" y="1627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86837</xdr:rowOff>
    </xdr:from>
    <xdr:to>
      <xdr:col>2</xdr:col>
      <xdr:colOff>638175</xdr:colOff>
      <xdr:row>96</xdr:row>
      <xdr:rowOff>108686</xdr:rowOff>
    </xdr:to>
    <xdr:cxnSp macro="">
      <xdr:nvCxnSpPr>
        <xdr:cNvPr id="243" name="直線コネクタ 242"/>
        <xdr:cNvCxnSpPr/>
      </xdr:nvCxnSpPr>
      <xdr:spPr>
        <a:xfrm>
          <a:off x="1130300" y="16546037"/>
          <a:ext cx="889000" cy="2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6965</xdr:rowOff>
    </xdr:from>
    <xdr:to>
      <xdr:col>3</xdr:col>
      <xdr:colOff>3175</xdr:colOff>
      <xdr:row>96</xdr:row>
      <xdr:rowOff>108565</xdr:rowOff>
    </xdr:to>
    <xdr:sp macro="" textlink="">
      <xdr:nvSpPr>
        <xdr:cNvPr id="244" name="フローチャート : 判断 243"/>
        <xdr:cNvSpPr/>
      </xdr:nvSpPr>
      <xdr:spPr>
        <a:xfrm>
          <a:off x="1968500" y="1646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125092</xdr:rowOff>
    </xdr:from>
    <xdr:ext cx="534377" cy="259045"/>
    <xdr:sp macro="" textlink="">
      <xdr:nvSpPr>
        <xdr:cNvPr id="245" name="テキスト ボックス 244"/>
        <xdr:cNvSpPr txBox="1"/>
      </xdr:nvSpPr>
      <xdr:spPr>
        <a:xfrm>
          <a:off x="1752111" y="1624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46837</xdr:rowOff>
    </xdr:from>
    <xdr:to>
      <xdr:col>1</xdr:col>
      <xdr:colOff>485775</xdr:colOff>
      <xdr:row>96</xdr:row>
      <xdr:rowOff>148437</xdr:rowOff>
    </xdr:to>
    <xdr:sp macro="" textlink="">
      <xdr:nvSpPr>
        <xdr:cNvPr id="246" name="フローチャート : 判断 245"/>
        <xdr:cNvSpPr/>
      </xdr:nvSpPr>
      <xdr:spPr>
        <a:xfrm>
          <a:off x="1079500" y="1650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139564</xdr:rowOff>
    </xdr:from>
    <xdr:ext cx="534377" cy="259045"/>
    <xdr:sp macro="" textlink="">
      <xdr:nvSpPr>
        <xdr:cNvPr id="247" name="テキスト ボックス 246"/>
        <xdr:cNvSpPr txBox="1"/>
      </xdr:nvSpPr>
      <xdr:spPr>
        <a:xfrm>
          <a:off x="863111" y="1659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129381</xdr:rowOff>
    </xdr:from>
    <xdr:to>
      <xdr:col>6</xdr:col>
      <xdr:colOff>561975</xdr:colOff>
      <xdr:row>96</xdr:row>
      <xdr:rowOff>59531</xdr:rowOff>
    </xdr:to>
    <xdr:sp macro="" textlink="">
      <xdr:nvSpPr>
        <xdr:cNvPr id="253" name="円/楕円 252"/>
        <xdr:cNvSpPr/>
      </xdr:nvSpPr>
      <xdr:spPr>
        <a:xfrm>
          <a:off x="4584700" y="164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107808</xdr:rowOff>
    </xdr:from>
    <xdr:ext cx="534377" cy="259045"/>
    <xdr:sp macro="" textlink="">
      <xdr:nvSpPr>
        <xdr:cNvPr id="254" name="扶助費該当値テキスト"/>
        <xdr:cNvSpPr txBox="1"/>
      </xdr:nvSpPr>
      <xdr:spPr>
        <a:xfrm>
          <a:off x="4686300" y="1639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68,875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119608</xdr:rowOff>
    </xdr:from>
    <xdr:to>
      <xdr:col>5</xdr:col>
      <xdr:colOff>409575</xdr:colOff>
      <xdr:row>96</xdr:row>
      <xdr:rowOff>49758</xdr:rowOff>
    </xdr:to>
    <xdr:sp macro="" textlink="">
      <xdr:nvSpPr>
        <xdr:cNvPr id="255" name="円/楕円 254"/>
        <xdr:cNvSpPr/>
      </xdr:nvSpPr>
      <xdr:spPr>
        <a:xfrm>
          <a:off x="3746500" y="164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66285</xdr:rowOff>
    </xdr:from>
    <xdr:ext cx="534377" cy="259045"/>
    <xdr:sp macro="" textlink="">
      <xdr:nvSpPr>
        <xdr:cNvPr id="256" name="テキスト ボックス 255"/>
        <xdr:cNvSpPr txBox="1"/>
      </xdr:nvSpPr>
      <xdr:spPr>
        <a:xfrm>
          <a:off x="3530111" y="1618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47467</xdr:rowOff>
    </xdr:from>
    <xdr:to>
      <xdr:col>4</xdr:col>
      <xdr:colOff>206375</xdr:colOff>
      <xdr:row>96</xdr:row>
      <xdr:rowOff>149067</xdr:rowOff>
    </xdr:to>
    <xdr:sp macro="" textlink="">
      <xdr:nvSpPr>
        <xdr:cNvPr id="257" name="円/楕円 256"/>
        <xdr:cNvSpPr/>
      </xdr:nvSpPr>
      <xdr:spPr>
        <a:xfrm>
          <a:off x="2857500" y="165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140194</xdr:rowOff>
    </xdr:from>
    <xdr:ext cx="534377" cy="259045"/>
    <xdr:sp macro="" textlink="">
      <xdr:nvSpPr>
        <xdr:cNvPr id="258" name="テキスト ボックス 257"/>
        <xdr:cNvSpPr txBox="1"/>
      </xdr:nvSpPr>
      <xdr:spPr>
        <a:xfrm>
          <a:off x="2641111" y="1659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64,175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57886</xdr:rowOff>
    </xdr:from>
    <xdr:to>
      <xdr:col>3</xdr:col>
      <xdr:colOff>3175</xdr:colOff>
      <xdr:row>96</xdr:row>
      <xdr:rowOff>159486</xdr:rowOff>
    </xdr:to>
    <xdr:sp macro="" textlink="">
      <xdr:nvSpPr>
        <xdr:cNvPr id="259" name="円/楕円 258"/>
        <xdr:cNvSpPr/>
      </xdr:nvSpPr>
      <xdr:spPr>
        <a:xfrm>
          <a:off x="1968500" y="165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150613</xdr:rowOff>
    </xdr:from>
    <xdr:ext cx="534377" cy="259045"/>
    <xdr:sp macro="" textlink="">
      <xdr:nvSpPr>
        <xdr:cNvPr id="260" name="テキスト ボックス 259"/>
        <xdr:cNvSpPr txBox="1"/>
      </xdr:nvSpPr>
      <xdr:spPr>
        <a:xfrm>
          <a:off x="1752111" y="1660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63,628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36037</xdr:rowOff>
    </xdr:from>
    <xdr:to>
      <xdr:col>1</xdr:col>
      <xdr:colOff>485775</xdr:colOff>
      <xdr:row>96</xdr:row>
      <xdr:rowOff>137637</xdr:rowOff>
    </xdr:to>
    <xdr:sp macro="" textlink="">
      <xdr:nvSpPr>
        <xdr:cNvPr id="261" name="円/楕円 260"/>
        <xdr:cNvSpPr/>
      </xdr:nvSpPr>
      <xdr:spPr>
        <a:xfrm>
          <a:off x="1079500" y="164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154164</xdr:rowOff>
    </xdr:from>
    <xdr:ext cx="534377" cy="259045"/>
    <xdr:sp macro="" textlink="">
      <xdr:nvSpPr>
        <xdr:cNvPr id="262" name="テキスト ボックス 261"/>
        <xdr:cNvSpPr txBox="1"/>
      </xdr:nvSpPr>
      <xdr:spPr>
        <a:xfrm>
          <a:off x="863111" y="1627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112649</xdr:rowOff>
    </xdr:from>
    <xdr:to>
      <xdr:col>15</xdr:col>
      <xdr:colOff>180975</xdr:colOff>
      <xdr:row>37</xdr:row>
      <xdr:rowOff>128715</xdr:rowOff>
    </xdr:to>
    <xdr:cxnSp macro="">
      <xdr:nvCxnSpPr>
        <xdr:cNvPr id="291" name="直線コネクタ 290"/>
        <xdr:cNvCxnSpPr/>
      </xdr:nvCxnSpPr>
      <xdr:spPr>
        <a:xfrm>
          <a:off x="9639300" y="6456299"/>
          <a:ext cx="8382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112649</xdr:rowOff>
    </xdr:from>
    <xdr:to>
      <xdr:col>14</xdr:col>
      <xdr:colOff>28575</xdr:colOff>
      <xdr:row>37</xdr:row>
      <xdr:rowOff>152400</xdr:rowOff>
    </xdr:to>
    <xdr:cxnSp macro="">
      <xdr:nvCxnSpPr>
        <xdr:cNvPr id="294" name="直線コネクタ 293"/>
        <xdr:cNvCxnSpPr/>
      </xdr:nvCxnSpPr>
      <xdr:spPr>
        <a:xfrm flipV="1">
          <a:off x="8750300" y="6456299"/>
          <a:ext cx="889000" cy="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55639</xdr:rowOff>
    </xdr:from>
    <xdr:to>
      <xdr:col>14</xdr:col>
      <xdr:colOff>79375</xdr:colOff>
      <xdr:row>35</xdr:row>
      <xdr:rowOff>157239</xdr:rowOff>
    </xdr:to>
    <xdr:sp macro="" textlink="">
      <xdr:nvSpPr>
        <xdr:cNvPr id="295" name="フローチャート : 判断 294"/>
        <xdr:cNvSpPr/>
      </xdr:nvSpPr>
      <xdr:spPr>
        <a:xfrm>
          <a:off x="9588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2316</xdr:rowOff>
    </xdr:from>
    <xdr:ext cx="534377" cy="259045"/>
    <xdr:sp macro="" textlink="">
      <xdr:nvSpPr>
        <xdr:cNvPr id="296" name="テキスト ボックス 295"/>
        <xdr:cNvSpPr txBox="1"/>
      </xdr:nvSpPr>
      <xdr:spPr>
        <a:xfrm>
          <a:off x="9372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152400</xdr:rowOff>
    </xdr:from>
    <xdr:to>
      <xdr:col>12</xdr:col>
      <xdr:colOff>511175</xdr:colOff>
      <xdr:row>38</xdr:row>
      <xdr:rowOff>28702</xdr:rowOff>
    </xdr:to>
    <xdr:cxnSp macro="">
      <xdr:nvCxnSpPr>
        <xdr:cNvPr id="297" name="直線コネクタ 296"/>
        <xdr:cNvCxnSpPr/>
      </xdr:nvCxnSpPr>
      <xdr:spPr>
        <a:xfrm flipV="1">
          <a:off x="7861300" y="6496050"/>
          <a:ext cx="889000" cy="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55766</xdr:rowOff>
    </xdr:from>
    <xdr:to>
      <xdr:col>12</xdr:col>
      <xdr:colOff>561975</xdr:colOff>
      <xdr:row>35</xdr:row>
      <xdr:rowOff>157366</xdr:rowOff>
    </xdr:to>
    <xdr:sp macro="" textlink="">
      <xdr:nvSpPr>
        <xdr:cNvPr id="298" name="フローチャート : 判断 297"/>
        <xdr:cNvSpPr/>
      </xdr:nvSpPr>
      <xdr:spPr>
        <a:xfrm>
          <a:off x="8699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2443</xdr:rowOff>
    </xdr:from>
    <xdr:ext cx="534377" cy="259045"/>
    <xdr:sp macro="" textlink="">
      <xdr:nvSpPr>
        <xdr:cNvPr id="299" name="テキスト ボックス 298"/>
        <xdr:cNvSpPr txBox="1"/>
      </xdr:nvSpPr>
      <xdr:spPr>
        <a:xfrm>
          <a:off x="8483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17399</xdr:rowOff>
    </xdr:from>
    <xdr:to>
      <xdr:col>11</xdr:col>
      <xdr:colOff>307975</xdr:colOff>
      <xdr:row>38</xdr:row>
      <xdr:rowOff>28702</xdr:rowOff>
    </xdr:to>
    <xdr:cxnSp macro="">
      <xdr:nvCxnSpPr>
        <xdr:cNvPr id="300" name="直線コネクタ 299"/>
        <xdr:cNvCxnSpPr/>
      </xdr:nvCxnSpPr>
      <xdr:spPr>
        <a:xfrm>
          <a:off x="6972300" y="6532499"/>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91719</xdr:rowOff>
    </xdr:from>
    <xdr:to>
      <xdr:col>11</xdr:col>
      <xdr:colOff>358775</xdr:colOff>
      <xdr:row>36</xdr:row>
      <xdr:rowOff>21869</xdr:rowOff>
    </xdr:to>
    <xdr:sp macro="" textlink="">
      <xdr:nvSpPr>
        <xdr:cNvPr id="301" name="フローチャート : 判断 300"/>
        <xdr:cNvSpPr/>
      </xdr:nvSpPr>
      <xdr:spPr>
        <a:xfrm>
          <a:off x="7810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38396</xdr:rowOff>
    </xdr:from>
    <xdr:ext cx="534377" cy="259045"/>
    <xdr:sp macro="" textlink="">
      <xdr:nvSpPr>
        <xdr:cNvPr id="302" name="テキスト ボックス 301"/>
        <xdr:cNvSpPr txBox="1"/>
      </xdr:nvSpPr>
      <xdr:spPr>
        <a:xfrm>
          <a:off x="7594111" y="58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101244</xdr:rowOff>
    </xdr:from>
    <xdr:to>
      <xdr:col>10</xdr:col>
      <xdr:colOff>155575</xdr:colOff>
      <xdr:row>36</xdr:row>
      <xdr:rowOff>31394</xdr:rowOff>
    </xdr:to>
    <xdr:sp macro="" textlink="">
      <xdr:nvSpPr>
        <xdr:cNvPr id="303" name="フローチャート : 判断 302"/>
        <xdr:cNvSpPr/>
      </xdr:nvSpPr>
      <xdr:spPr>
        <a:xfrm>
          <a:off x="6921500" y="610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47921</xdr:rowOff>
    </xdr:from>
    <xdr:ext cx="534377" cy="259045"/>
    <xdr:sp macro="" textlink="">
      <xdr:nvSpPr>
        <xdr:cNvPr id="304" name="テキスト ボックス 303"/>
        <xdr:cNvSpPr txBox="1"/>
      </xdr:nvSpPr>
      <xdr:spPr>
        <a:xfrm>
          <a:off x="6705111" y="587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77915</xdr:rowOff>
    </xdr:from>
    <xdr:to>
      <xdr:col>15</xdr:col>
      <xdr:colOff>231775</xdr:colOff>
      <xdr:row>38</xdr:row>
      <xdr:rowOff>8065</xdr:rowOff>
    </xdr:to>
    <xdr:sp macro="" textlink="">
      <xdr:nvSpPr>
        <xdr:cNvPr id="310" name="円/楕円 309"/>
        <xdr:cNvSpPr/>
      </xdr:nvSpPr>
      <xdr:spPr>
        <a:xfrm>
          <a:off x="10426700" y="642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164292</xdr:rowOff>
    </xdr:from>
    <xdr:ext cx="534377" cy="259045"/>
    <xdr:sp macro="" textlink="">
      <xdr:nvSpPr>
        <xdr:cNvPr id="311" name="補助費等該当値テキスト"/>
        <xdr:cNvSpPr txBox="1"/>
      </xdr:nvSpPr>
      <xdr:spPr>
        <a:xfrm>
          <a:off x="10528300" y="633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20,365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61849</xdr:rowOff>
    </xdr:from>
    <xdr:to>
      <xdr:col>14</xdr:col>
      <xdr:colOff>79375</xdr:colOff>
      <xdr:row>37</xdr:row>
      <xdr:rowOff>163449</xdr:rowOff>
    </xdr:to>
    <xdr:sp macro="" textlink="">
      <xdr:nvSpPr>
        <xdr:cNvPr id="312" name="円/楕円 311"/>
        <xdr:cNvSpPr/>
      </xdr:nvSpPr>
      <xdr:spPr>
        <a:xfrm>
          <a:off x="9588500" y="64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154576</xdr:rowOff>
    </xdr:from>
    <xdr:ext cx="534377" cy="259045"/>
    <xdr:sp macro="" textlink="">
      <xdr:nvSpPr>
        <xdr:cNvPr id="313" name="テキスト ボックス 312"/>
        <xdr:cNvSpPr txBox="1"/>
      </xdr:nvSpPr>
      <xdr:spPr>
        <a:xfrm>
          <a:off x="9372111" y="649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101600</xdr:rowOff>
    </xdr:from>
    <xdr:to>
      <xdr:col>12</xdr:col>
      <xdr:colOff>561975</xdr:colOff>
      <xdr:row>38</xdr:row>
      <xdr:rowOff>31750</xdr:rowOff>
    </xdr:to>
    <xdr:sp macro="" textlink="">
      <xdr:nvSpPr>
        <xdr:cNvPr id="314" name="円/楕円 313"/>
        <xdr:cNvSpPr/>
      </xdr:nvSpPr>
      <xdr:spPr>
        <a:xfrm>
          <a:off x="8699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22877</xdr:rowOff>
    </xdr:from>
    <xdr:ext cx="534377" cy="259045"/>
    <xdr:sp macro="" textlink="">
      <xdr:nvSpPr>
        <xdr:cNvPr id="315" name="テキスト ボックス 314"/>
        <xdr:cNvSpPr txBox="1"/>
      </xdr:nvSpPr>
      <xdr:spPr>
        <a:xfrm>
          <a:off x="8483111" y="653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149352</xdr:rowOff>
    </xdr:from>
    <xdr:to>
      <xdr:col>11</xdr:col>
      <xdr:colOff>358775</xdr:colOff>
      <xdr:row>38</xdr:row>
      <xdr:rowOff>79502</xdr:rowOff>
    </xdr:to>
    <xdr:sp macro="" textlink="">
      <xdr:nvSpPr>
        <xdr:cNvPr id="316" name="円/楕円 315"/>
        <xdr:cNvSpPr/>
      </xdr:nvSpPr>
      <xdr:spPr>
        <a:xfrm>
          <a:off x="7810500" y="64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70629</xdr:rowOff>
    </xdr:from>
    <xdr:ext cx="534377" cy="259045"/>
    <xdr:sp macro="" textlink="">
      <xdr:nvSpPr>
        <xdr:cNvPr id="317" name="テキスト ボックス 316"/>
        <xdr:cNvSpPr txBox="1"/>
      </xdr:nvSpPr>
      <xdr:spPr>
        <a:xfrm>
          <a:off x="7594111" y="658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138049</xdr:rowOff>
    </xdr:from>
    <xdr:to>
      <xdr:col>10</xdr:col>
      <xdr:colOff>155575</xdr:colOff>
      <xdr:row>38</xdr:row>
      <xdr:rowOff>68199</xdr:rowOff>
    </xdr:to>
    <xdr:sp macro="" textlink="">
      <xdr:nvSpPr>
        <xdr:cNvPr id="318" name="円/楕円 317"/>
        <xdr:cNvSpPr/>
      </xdr:nvSpPr>
      <xdr:spPr>
        <a:xfrm>
          <a:off x="6921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59326</xdr:rowOff>
    </xdr:from>
    <xdr:ext cx="534377" cy="259045"/>
    <xdr:sp macro="" textlink="">
      <xdr:nvSpPr>
        <xdr:cNvPr id="319" name="テキスト ボックス 318"/>
        <xdr:cNvSpPr txBox="1"/>
      </xdr:nvSpPr>
      <xdr:spPr>
        <a:xfrm>
          <a:off x="6705111" y="657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44,553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38071</xdr:rowOff>
    </xdr:from>
    <xdr:to>
      <xdr:col>15</xdr:col>
      <xdr:colOff>180975</xdr:colOff>
      <xdr:row>57</xdr:row>
      <xdr:rowOff>53332</xdr:rowOff>
    </xdr:to>
    <xdr:cxnSp macro="">
      <xdr:nvCxnSpPr>
        <xdr:cNvPr id="350" name="直線コネクタ 349"/>
        <xdr:cNvCxnSpPr/>
      </xdr:nvCxnSpPr>
      <xdr:spPr>
        <a:xfrm>
          <a:off x="9639300" y="9810721"/>
          <a:ext cx="838200" cy="1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38071</xdr:rowOff>
    </xdr:from>
    <xdr:to>
      <xdr:col>14</xdr:col>
      <xdr:colOff>28575</xdr:colOff>
      <xdr:row>57</xdr:row>
      <xdr:rowOff>61671</xdr:rowOff>
    </xdr:to>
    <xdr:cxnSp macro="">
      <xdr:nvCxnSpPr>
        <xdr:cNvPr id="353" name="直線コネクタ 352"/>
        <xdr:cNvCxnSpPr/>
      </xdr:nvCxnSpPr>
      <xdr:spPr>
        <a:xfrm flipV="1">
          <a:off x="8750300" y="9810721"/>
          <a:ext cx="889000" cy="2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15552</xdr:rowOff>
    </xdr:from>
    <xdr:to>
      <xdr:col>14</xdr:col>
      <xdr:colOff>79375</xdr:colOff>
      <xdr:row>55</xdr:row>
      <xdr:rowOff>117152</xdr:rowOff>
    </xdr:to>
    <xdr:sp macro="" textlink="">
      <xdr:nvSpPr>
        <xdr:cNvPr id="354" name="フローチャート : 判断 353"/>
        <xdr:cNvSpPr/>
      </xdr:nvSpPr>
      <xdr:spPr>
        <a:xfrm>
          <a:off x="9588500" y="944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133679</xdr:rowOff>
    </xdr:from>
    <xdr:ext cx="534377" cy="259045"/>
    <xdr:sp macro="" textlink="">
      <xdr:nvSpPr>
        <xdr:cNvPr id="355" name="テキスト ボックス 354"/>
        <xdr:cNvSpPr txBox="1"/>
      </xdr:nvSpPr>
      <xdr:spPr>
        <a:xfrm>
          <a:off x="9372111" y="922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143739</xdr:rowOff>
    </xdr:from>
    <xdr:to>
      <xdr:col>12</xdr:col>
      <xdr:colOff>511175</xdr:colOff>
      <xdr:row>57</xdr:row>
      <xdr:rowOff>61671</xdr:rowOff>
    </xdr:to>
    <xdr:cxnSp macro="">
      <xdr:nvCxnSpPr>
        <xdr:cNvPr id="356" name="直線コネクタ 355"/>
        <xdr:cNvCxnSpPr/>
      </xdr:nvCxnSpPr>
      <xdr:spPr>
        <a:xfrm>
          <a:off x="7861300" y="9744939"/>
          <a:ext cx="889000" cy="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148118</xdr:rowOff>
    </xdr:from>
    <xdr:to>
      <xdr:col>12</xdr:col>
      <xdr:colOff>561975</xdr:colOff>
      <xdr:row>55</xdr:row>
      <xdr:rowOff>78268</xdr:rowOff>
    </xdr:to>
    <xdr:sp macro="" textlink="">
      <xdr:nvSpPr>
        <xdr:cNvPr id="357" name="フローチャート : 判断 356"/>
        <xdr:cNvSpPr/>
      </xdr:nvSpPr>
      <xdr:spPr>
        <a:xfrm>
          <a:off x="8699500" y="940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94795</xdr:rowOff>
    </xdr:from>
    <xdr:ext cx="534377" cy="259045"/>
    <xdr:sp macro="" textlink="">
      <xdr:nvSpPr>
        <xdr:cNvPr id="358" name="テキスト ボックス 357"/>
        <xdr:cNvSpPr txBox="1"/>
      </xdr:nvSpPr>
      <xdr:spPr>
        <a:xfrm>
          <a:off x="8483111" y="918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114064</xdr:rowOff>
    </xdr:from>
    <xdr:to>
      <xdr:col>11</xdr:col>
      <xdr:colOff>307975</xdr:colOff>
      <xdr:row>56</xdr:row>
      <xdr:rowOff>143739</xdr:rowOff>
    </xdr:to>
    <xdr:cxnSp macro="">
      <xdr:nvCxnSpPr>
        <xdr:cNvPr id="359" name="直線コネクタ 358"/>
        <xdr:cNvCxnSpPr/>
      </xdr:nvCxnSpPr>
      <xdr:spPr>
        <a:xfrm>
          <a:off x="6972300" y="9715264"/>
          <a:ext cx="889000" cy="2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160441</xdr:rowOff>
    </xdr:from>
    <xdr:to>
      <xdr:col>11</xdr:col>
      <xdr:colOff>358775</xdr:colOff>
      <xdr:row>56</xdr:row>
      <xdr:rowOff>90591</xdr:rowOff>
    </xdr:to>
    <xdr:sp macro="" textlink="">
      <xdr:nvSpPr>
        <xdr:cNvPr id="360" name="フローチャート : 判断 359"/>
        <xdr:cNvSpPr/>
      </xdr:nvSpPr>
      <xdr:spPr>
        <a:xfrm>
          <a:off x="7810500" y="959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107118</xdr:rowOff>
    </xdr:from>
    <xdr:ext cx="534377" cy="259045"/>
    <xdr:sp macro="" textlink="">
      <xdr:nvSpPr>
        <xdr:cNvPr id="361" name="テキスト ボックス 360"/>
        <xdr:cNvSpPr txBox="1"/>
      </xdr:nvSpPr>
      <xdr:spPr>
        <a:xfrm>
          <a:off x="7594111" y="936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171044</xdr:rowOff>
    </xdr:from>
    <xdr:to>
      <xdr:col>10</xdr:col>
      <xdr:colOff>155575</xdr:colOff>
      <xdr:row>56</xdr:row>
      <xdr:rowOff>101194</xdr:rowOff>
    </xdr:to>
    <xdr:sp macro="" textlink="">
      <xdr:nvSpPr>
        <xdr:cNvPr id="362" name="フローチャート : 判断 361"/>
        <xdr:cNvSpPr/>
      </xdr:nvSpPr>
      <xdr:spPr>
        <a:xfrm>
          <a:off x="6921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117721</xdr:rowOff>
    </xdr:from>
    <xdr:ext cx="534377" cy="259045"/>
    <xdr:sp macro="" textlink="">
      <xdr:nvSpPr>
        <xdr:cNvPr id="363" name="テキスト ボックス 362"/>
        <xdr:cNvSpPr txBox="1"/>
      </xdr:nvSpPr>
      <xdr:spPr>
        <a:xfrm>
          <a:off x="6705111" y="937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2532</xdr:rowOff>
    </xdr:from>
    <xdr:to>
      <xdr:col>15</xdr:col>
      <xdr:colOff>231775</xdr:colOff>
      <xdr:row>57</xdr:row>
      <xdr:rowOff>104132</xdr:rowOff>
    </xdr:to>
    <xdr:sp macro="" textlink="">
      <xdr:nvSpPr>
        <xdr:cNvPr id="369" name="円/楕円 368"/>
        <xdr:cNvSpPr/>
      </xdr:nvSpPr>
      <xdr:spPr>
        <a:xfrm>
          <a:off x="10426700" y="97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152409</xdr:rowOff>
    </xdr:from>
    <xdr:ext cx="534377" cy="259045"/>
    <xdr:sp macro="" textlink="">
      <xdr:nvSpPr>
        <xdr:cNvPr id="370" name="普通建設事業費該当値テキスト"/>
        <xdr:cNvSpPr txBox="1"/>
      </xdr:nvSpPr>
      <xdr:spPr>
        <a:xfrm>
          <a:off x="10528300" y="975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35,684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158721</xdr:rowOff>
    </xdr:from>
    <xdr:to>
      <xdr:col>14</xdr:col>
      <xdr:colOff>79375</xdr:colOff>
      <xdr:row>57</xdr:row>
      <xdr:rowOff>88871</xdr:rowOff>
    </xdr:to>
    <xdr:sp macro="" textlink="">
      <xdr:nvSpPr>
        <xdr:cNvPr id="371" name="円/楕円 370"/>
        <xdr:cNvSpPr/>
      </xdr:nvSpPr>
      <xdr:spPr>
        <a:xfrm>
          <a:off x="9588500" y="975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79998</xdr:rowOff>
    </xdr:from>
    <xdr:ext cx="534377" cy="259045"/>
    <xdr:sp macro="" textlink="">
      <xdr:nvSpPr>
        <xdr:cNvPr id="372" name="テキスト ボックス 371"/>
        <xdr:cNvSpPr txBox="1"/>
      </xdr:nvSpPr>
      <xdr:spPr>
        <a:xfrm>
          <a:off x="9372111" y="985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10871</xdr:rowOff>
    </xdr:from>
    <xdr:to>
      <xdr:col>12</xdr:col>
      <xdr:colOff>561975</xdr:colOff>
      <xdr:row>57</xdr:row>
      <xdr:rowOff>112471</xdr:rowOff>
    </xdr:to>
    <xdr:sp macro="" textlink="">
      <xdr:nvSpPr>
        <xdr:cNvPr id="373" name="円/楕円 372"/>
        <xdr:cNvSpPr/>
      </xdr:nvSpPr>
      <xdr:spPr>
        <a:xfrm>
          <a:off x="8699500" y="97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103598</xdr:rowOff>
    </xdr:from>
    <xdr:ext cx="534377" cy="259045"/>
    <xdr:sp macro="" textlink="">
      <xdr:nvSpPr>
        <xdr:cNvPr id="374" name="テキスト ボックス 373"/>
        <xdr:cNvSpPr txBox="1"/>
      </xdr:nvSpPr>
      <xdr:spPr>
        <a:xfrm>
          <a:off x="8483111" y="98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92939</xdr:rowOff>
    </xdr:from>
    <xdr:to>
      <xdr:col>11</xdr:col>
      <xdr:colOff>358775</xdr:colOff>
      <xdr:row>57</xdr:row>
      <xdr:rowOff>23089</xdr:rowOff>
    </xdr:to>
    <xdr:sp macro="" textlink="">
      <xdr:nvSpPr>
        <xdr:cNvPr id="375" name="円/楕円 374"/>
        <xdr:cNvSpPr/>
      </xdr:nvSpPr>
      <xdr:spPr>
        <a:xfrm>
          <a:off x="7810500" y="969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14216</xdr:rowOff>
    </xdr:from>
    <xdr:ext cx="534377" cy="259045"/>
    <xdr:sp macro="" textlink="">
      <xdr:nvSpPr>
        <xdr:cNvPr id="376" name="テキスト ボックス 375"/>
        <xdr:cNvSpPr txBox="1"/>
      </xdr:nvSpPr>
      <xdr:spPr>
        <a:xfrm>
          <a:off x="7594111" y="97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63264</xdr:rowOff>
    </xdr:from>
    <xdr:to>
      <xdr:col>10</xdr:col>
      <xdr:colOff>155575</xdr:colOff>
      <xdr:row>56</xdr:row>
      <xdr:rowOff>164864</xdr:rowOff>
    </xdr:to>
    <xdr:sp macro="" textlink="">
      <xdr:nvSpPr>
        <xdr:cNvPr id="377" name="円/楕円 376"/>
        <xdr:cNvSpPr/>
      </xdr:nvSpPr>
      <xdr:spPr>
        <a:xfrm>
          <a:off x="6921500" y="9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155991</xdr:rowOff>
    </xdr:from>
    <xdr:ext cx="534377" cy="259045"/>
    <xdr:sp macro="" textlink="">
      <xdr:nvSpPr>
        <xdr:cNvPr id="378" name="テキスト ボックス 377"/>
        <xdr:cNvSpPr txBox="1"/>
      </xdr:nvSpPr>
      <xdr:spPr>
        <a:xfrm>
          <a:off x="6705111" y="97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89833</xdr:rowOff>
    </xdr:from>
    <xdr:to>
      <xdr:col>15</xdr:col>
      <xdr:colOff>180975</xdr:colOff>
      <xdr:row>78</xdr:row>
      <xdr:rowOff>152763</xdr:rowOff>
    </xdr:to>
    <xdr:cxnSp macro="">
      <xdr:nvCxnSpPr>
        <xdr:cNvPr id="409" name="直線コネクタ 408"/>
        <xdr:cNvCxnSpPr/>
      </xdr:nvCxnSpPr>
      <xdr:spPr>
        <a:xfrm flipV="1">
          <a:off x="9639300" y="13462933"/>
          <a:ext cx="838200" cy="6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119059</xdr:rowOff>
    </xdr:from>
    <xdr:to>
      <xdr:col>14</xdr:col>
      <xdr:colOff>79375</xdr:colOff>
      <xdr:row>77</xdr:row>
      <xdr:rowOff>49209</xdr:rowOff>
    </xdr:to>
    <xdr:sp macro="" textlink="">
      <xdr:nvSpPr>
        <xdr:cNvPr id="412" name="フローチャート : 判断 411"/>
        <xdr:cNvSpPr/>
      </xdr:nvSpPr>
      <xdr:spPr>
        <a:xfrm>
          <a:off x="9588500" y="1314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65736</xdr:rowOff>
    </xdr:from>
    <xdr:ext cx="534377" cy="259045"/>
    <xdr:sp macro="" textlink="">
      <xdr:nvSpPr>
        <xdr:cNvPr id="413" name="テキスト ボックス 412"/>
        <xdr:cNvSpPr txBox="1"/>
      </xdr:nvSpPr>
      <xdr:spPr>
        <a:xfrm>
          <a:off x="9372111" y="1292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39033</xdr:rowOff>
    </xdr:from>
    <xdr:to>
      <xdr:col>15</xdr:col>
      <xdr:colOff>231775</xdr:colOff>
      <xdr:row>78</xdr:row>
      <xdr:rowOff>140633</xdr:rowOff>
    </xdr:to>
    <xdr:sp macro="" textlink="">
      <xdr:nvSpPr>
        <xdr:cNvPr id="419" name="円/楕円 418"/>
        <xdr:cNvSpPr/>
      </xdr:nvSpPr>
      <xdr:spPr>
        <a:xfrm>
          <a:off x="10426700" y="1341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17460</xdr:rowOff>
    </xdr:from>
    <xdr:ext cx="534377" cy="259045"/>
    <xdr:sp macro="" textlink="">
      <xdr:nvSpPr>
        <xdr:cNvPr id="420" name="普通建設事業費 （ うち新規整備　）該当値テキスト"/>
        <xdr:cNvSpPr txBox="1"/>
      </xdr:nvSpPr>
      <xdr:spPr>
        <a:xfrm>
          <a:off x="10528300" y="1339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101963</xdr:rowOff>
    </xdr:from>
    <xdr:to>
      <xdr:col>14</xdr:col>
      <xdr:colOff>79375</xdr:colOff>
      <xdr:row>79</xdr:row>
      <xdr:rowOff>32113</xdr:rowOff>
    </xdr:to>
    <xdr:sp macro="" textlink="">
      <xdr:nvSpPr>
        <xdr:cNvPr id="421" name="円/楕円 420"/>
        <xdr:cNvSpPr/>
      </xdr:nvSpPr>
      <xdr:spPr>
        <a:xfrm>
          <a:off x="9588500" y="134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23240</xdr:rowOff>
    </xdr:from>
    <xdr:ext cx="469744" cy="259045"/>
    <xdr:sp macro="" textlink="">
      <xdr:nvSpPr>
        <xdr:cNvPr id="422" name="テキスト ボックス 421"/>
        <xdr:cNvSpPr txBox="1"/>
      </xdr:nvSpPr>
      <xdr:spPr>
        <a:xfrm>
          <a:off x="9404427" y="1356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727</xdr:rowOff>
    </xdr:from>
    <xdr:to>
      <xdr:col>15</xdr:col>
      <xdr:colOff>180975</xdr:colOff>
      <xdr:row>97</xdr:row>
      <xdr:rowOff>86714</xdr:rowOff>
    </xdr:to>
    <xdr:cxnSp macro="">
      <xdr:nvCxnSpPr>
        <xdr:cNvPr id="453" name="直線コネクタ 452"/>
        <xdr:cNvCxnSpPr/>
      </xdr:nvCxnSpPr>
      <xdr:spPr>
        <a:xfrm>
          <a:off x="9639300" y="16631377"/>
          <a:ext cx="838200" cy="8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101913</xdr:rowOff>
    </xdr:from>
    <xdr:to>
      <xdr:col>14</xdr:col>
      <xdr:colOff>79375</xdr:colOff>
      <xdr:row>97</xdr:row>
      <xdr:rowOff>32063</xdr:rowOff>
    </xdr:to>
    <xdr:sp macro="" textlink="">
      <xdr:nvSpPr>
        <xdr:cNvPr id="456" name="フローチャート : 判断 455"/>
        <xdr:cNvSpPr/>
      </xdr:nvSpPr>
      <xdr:spPr>
        <a:xfrm>
          <a:off x="9588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48590</xdr:rowOff>
    </xdr:from>
    <xdr:ext cx="534377" cy="259045"/>
    <xdr:sp macro="" textlink="">
      <xdr:nvSpPr>
        <xdr:cNvPr id="457" name="テキスト ボックス 456"/>
        <xdr:cNvSpPr txBox="1"/>
      </xdr:nvSpPr>
      <xdr:spPr>
        <a:xfrm>
          <a:off x="9372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35914</xdr:rowOff>
    </xdr:from>
    <xdr:to>
      <xdr:col>15</xdr:col>
      <xdr:colOff>231775</xdr:colOff>
      <xdr:row>97</xdr:row>
      <xdr:rowOff>137514</xdr:rowOff>
    </xdr:to>
    <xdr:sp macro="" textlink="">
      <xdr:nvSpPr>
        <xdr:cNvPr id="463" name="円/楕円 462"/>
        <xdr:cNvSpPr/>
      </xdr:nvSpPr>
      <xdr:spPr>
        <a:xfrm>
          <a:off x="10426700" y="1666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14341</xdr:rowOff>
    </xdr:from>
    <xdr:ext cx="534377" cy="259045"/>
    <xdr:sp macro="" textlink="">
      <xdr:nvSpPr>
        <xdr:cNvPr id="464" name="普通建設事業費 （ うち更新整備　）該当値テキスト"/>
        <xdr:cNvSpPr txBox="1"/>
      </xdr:nvSpPr>
      <xdr:spPr>
        <a:xfrm>
          <a:off x="10528300" y="1664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21,745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121377</xdr:rowOff>
    </xdr:from>
    <xdr:to>
      <xdr:col>14</xdr:col>
      <xdr:colOff>79375</xdr:colOff>
      <xdr:row>97</xdr:row>
      <xdr:rowOff>51527</xdr:rowOff>
    </xdr:to>
    <xdr:sp macro="" textlink="">
      <xdr:nvSpPr>
        <xdr:cNvPr id="465" name="円/楕円 464"/>
        <xdr:cNvSpPr/>
      </xdr:nvSpPr>
      <xdr:spPr>
        <a:xfrm>
          <a:off x="9588500" y="1658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42654</xdr:rowOff>
    </xdr:from>
    <xdr:ext cx="534377" cy="259045"/>
    <xdr:sp macro="" textlink="">
      <xdr:nvSpPr>
        <xdr:cNvPr id="466" name="テキスト ボックス 465"/>
        <xdr:cNvSpPr txBox="1"/>
      </xdr:nvSpPr>
      <xdr:spPr>
        <a:xfrm>
          <a:off x="9372111" y="1667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38354</xdr:rowOff>
    </xdr:from>
    <xdr:to>
      <xdr:col>23</xdr:col>
      <xdr:colOff>517525</xdr:colOff>
      <xdr:row>39</xdr:row>
      <xdr:rowOff>38888</xdr:rowOff>
    </xdr:to>
    <xdr:cxnSp macro="">
      <xdr:nvCxnSpPr>
        <xdr:cNvPr id="495" name="直線コネクタ 494"/>
        <xdr:cNvCxnSpPr/>
      </xdr:nvCxnSpPr>
      <xdr:spPr>
        <a:xfrm flipV="1">
          <a:off x="15481300" y="6724904"/>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35725</xdr:rowOff>
    </xdr:from>
    <xdr:to>
      <xdr:col>22</xdr:col>
      <xdr:colOff>365125</xdr:colOff>
      <xdr:row>39</xdr:row>
      <xdr:rowOff>38888</xdr:rowOff>
    </xdr:to>
    <xdr:cxnSp macro="">
      <xdr:nvCxnSpPr>
        <xdr:cNvPr id="498" name="直線コネクタ 497"/>
        <xdr:cNvCxnSpPr/>
      </xdr:nvCxnSpPr>
      <xdr:spPr>
        <a:xfrm>
          <a:off x="14592300" y="6722275"/>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1956</xdr:rowOff>
    </xdr:from>
    <xdr:to>
      <xdr:col>22</xdr:col>
      <xdr:colOff>415925</xdr:colOff>
      <xdr:row>38</xdr:row>
      <xdr:rowOff>103556</xdr:rowOff>
    </xdr:to>
    <xdr:sp macro="" textlink="">
      <xdr:nvSpPr>
        <xdr:cNvPr id="499" name="フローチャート : 判断 498"/>
        <xdr:cNvSpPr/>
      </xdr:nvSpPr>
      <xdr:spPr>
        <a:xfrm>
          <a:off x="15430500" y="65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120083</xdr:rowOff>
    </xdr:from>
    <xdr:ext cx="469744" cy="259045"/>
    <xdr:sp macro="" textlink="">
      <xdr:nvSpPr>
        <xdr:cNvPr id="500" name="テキスト ボックス 499"/>
        <xdr:cNvSpPr txBox="1"/>
      </xdr:nvSpPr>
      <xdr:spPr>
        <a:xfrm>
          <a:off x="15246427" y="62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35725</xdr:rowOff>
    </xdr:from>
    <xdr:to>
      <xdr:col>21</xdr:col>
      <xdr:colOff>161925</xdr:colOff>
      <xdr:row>39</xdr:row>
      <xdr:rowOff>39116</xdr:rowOff>
    </xdr:to>
    <xdr:cxnSp macro="">
      <xdr:nvCxnSpPr>
        <xdr:cNvPr id="501" name="直線コネクタ 500"/>
        <xdr:cNvCxnSpPr/>
      </xdr:nvCxnSpPr>
      <xdr:spPr>
        <a:xfrm flipV="1">
          <a:off x="13703300" y="6722275"/>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29350</xdr:rowOff>
    </xdr:from>
    <xdr:to>
      <xdr:col>21</xdr:col>
      <xdr:colOff>212725</xdr:colOff>
      <xdr:row>37</xdr:row>
      <xdr:rowOff>130950</xdr:rowOff>
    </xdr:to>
    <xdr:sp macro="" textlink="">
      <xdr:nvSpPr>
        <xdr:cNvPr id="502" name="フローチャート : 判断 501"/>
        <xdr:cNvSpPr/>
      </xdr:nvSpPr>
      <xdr:spPr>
        <a:xfrm>
          <a:off x="14541500" y="63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147477</xdr:rowOff>
    </xdr:from>
    <xdr:ext cx="469744" cy="259045"/>
    <xdr:sp macro="" textlink="">
      <xdr:nvSpPr>
        <xdr:cNvPr id="503" name="テキスト ボックス 502"/>
        <xdr:cNvSpPr txBox="1"/>
      </xdr:nvSpPr>
      <xdr:spPr>
        <a:xfrm>
          <a:off x="14357427" y="614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26200</xdr:rowOff>
    </xdr:from>
    <xdr:to>
      <xdr:col>19</xdr:col>
      <xdr:colOff>644525</xdr:colOff>
      <xdr:row>39</xdr:row>
      <xdr:rowOff>39116</xdr:rowOff>
    </xdr:to>
    <xdr:cxnSp macro="">
      <xdr:nvCxnSpPr>
        <xdr:cNvPr id="504" name="直線コネクタ 503"/>
        <xdr:cNvCxnSpPr/>
      </xdr:nvCxnSpPr>
      <xdr:spPr>
        <a:xfrm>
          <a:off x="12814300" y="6712750"/>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31674</xdr:rowOff>
    </xdr:from>
    <xdr:to>
      <xdr:col>20</xdr:col>
      <xdr:colOff>9525</xdr:colOff>
      <xdr:row>37</xdr:row>
      <xdr:rowOff>133274</xdr:rowOff>
    </xdr:to>
    <xdr:sp macro="" textlink="">
      <xdr:nvSpPr>
        <xdr:cNvPr id="505" name="フローチャート : 判断 504"/>
        <xdr:cNvSpPr/>
      </xdr:nvSpPr>
      <xdr:spPr>
        <a:xfrm>
          <a:off x="13652500" y="63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149801</xdr:rowOff>
    </xdr:from>
    <xdr:ext cx="469744" cy="259045"/>
    <xdr:sp macro="" textlink="">
      <xdr:nvSpPr>
        <xdr:cNvPr id="506" name="テキスト ボックス 505"/>
        <xdr:cNvSpPr txBox="1"/>
      </xdr:nvSpPr>
      <xdr:spPr>
        <a:xfrm>
          <a:off x="13468427" y="61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78994</xdr:rowOff>
    </xdr:from>
    <xdr:to>
      <xdr:col>18</xdr:col>
      <xdr:colOff>492125</xdr:colOff>
      <xdr:row>38</xdr:row>
      <xdr:rowOff>9144</xdr:rowOff>
    </xdr:to>
    <xdr:sp macro="" textlink="">
      <xdr:nvSpPr>
        <xdr:cNvPr id="507" name="フローチャート : 判断 506"/>
        <xdr:cNvSpPr/>
      </xdr:nvSpPr>
      <xdr:spPr>
        <a:xfrm>
          <a:off x="12763500" y="642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25671</xdr:rowOff>
    </xdr:from>
    <xdr:ext cx="469744" cy="259045"/>
    <xdr:sp macro="" textlink="">
      <xdr:nvSpPr>
        <xdr:cNvPr id="508" name="テキスト ボックス 507"/>
        <xdr:cNvSpPr txBox="1"/>
      </xdr:nvSpPr>
      <xdr:spPr>
        <a:xfrm>
          <a:off x="12579427" y="619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159004</xdr:rowOff>
    </xdr:from>
    <xdr:to>
      <xdr:col>23</xdr:col>
      <xdr:colOff>568325</xdr:colOff>
      <xdr:row>39</xdr:row>
      <xdr:rowOff>89154</xdr:rowOff>
    </xdr:to>
    <xdr:sp macro="" textlink="">
      <xdr:nvSpPr>
        <xdr:cNvPr id="514" name="円/楕円 513"/>
        <xdr:cNvSpPr/>
      </xdr:nvSpPr>
      <xdr:spPr>
        <a:xfrm>
          <a:off x="162687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378565" cy="259045"/>
    <xdr:sp macro="" textlink="">
      <xdr:nvSpPr>
        <xdr:cNvPr id="515" name="災害復旧事業費該当値テキスト"/>
        <xdr:cNvSpPr txBox="1"/>
      </xdr:nvSpPr>
      <xdr:spPr>
        <a:xfrm>
          <a:off x="16370300" y="660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159538</xdr:rowOff>
    </xdr:from>
    <xdr:to>
      <xdr:col>22</xdr:col>
      <xdr:colOff>415925</xdr:colOff>
      <xdr:row>39</xdr:row>
      <xdr:rowOff>89688</xdr:rowOff>
    </xdr:to>
    <xdr:sp macro="" textlink="">
      <xdr:nvSpPr>
        <xdr:cNvPr id="516" name="円/楕円 515"/>
        <xdr:cNvSpPr/>
      </xdr:nvSpPr>
      <xdr:spPr>
        <a:xfrm>
          <a:off x="15430500" y="66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80815</xdr:rowOff>
    </xdr:from>
    <xdr:ext cx="378565" cy="259045"/>
    <xdr:sp macro="" textlink="">
      <xdr:nvSpPr>
        <xdr:cNvPr id="517" name="テキスト ボックス 516"/>
        <xdr:cNvSpPr txBox="1"/>
      </xdr:nvSpPr>
      <xdr:spPr>
        <a:xfrm>
          <a:off x="15292017" y="6767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156375</xdr:rowOff>
    </xdr:from>
    <xdr:to>
      <xdr:col>21</xdr:col>
      <xdr:colOff>212725</xdr:colOff>
      <xdr:row>39</xdr:row>
      <xdr:rowOff>86525</xdr:rowOff>
    </xdr:to>
    <xdr:sp macro="" textlink="">
      <xdr:nvSpPr>
        <xdr:cNvPr id="518" name="円/楕円 517"/>
        <xdr:cNvSpPr/>
      </xdr:nvSpPr>
      <xdr:spPr>
        <a:xfrm>
          <a:off x="14541500" y="66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77652</xdr:rowOff>
    </xdr:from>
    <xdr:ext cx="378565" cy="259045"/>
    <xdr:sp macro="" textlink="">
      <xdr:nvSpPr>
        <xdr:cNvPr id="519" name="テキスト ボックス 518"/>
        <xdr:cNvSpPr txBox="1"/>
      </xdr:nvSpPr>
      <xdr:spPr>
        <a:xfrm>
          <a:off x="14403017" y="6764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159766</xdr:rowOff>
    </xdr:from>
    <xdr:to>
      <xdr:col>20</xdr:col>
      <xdr:colOff>9525</xdr:colOff>
      <xdr:row>39</xdr:row>
      <xdr:rowOff>89916</xdr:rowOff>
    </xdr:to>
    <xdr:sp macro="" textlink="">
      <xdr:nvSpPr>
        <xdr:cNvPr id="520" name="円/楕円 519"/>
        <xdr:cNvSpPr/>
      </xdr:nvSpPr>
      <xdr:spPr>
        <a:xfrm>
          <a:off x="13652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81043</xdr:rowOff>
    </xdr:from>
    <xdr:ext cx="378565" cy="259045"/>
    <xdr:sp macro="" textlink="">
      <xdr:nvSpPr>
        <xdr:cNvPr id="521" name="テキスト ボックス 520"/>
        <xdr:cNvSpPr txBox="1"/>
      </xdr:nvSpPr>
      <xdr:spPr>
        <a:xfrm>
          <a:off x="13514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146850</xdr:rowOff>
    </xdr:from>
    <xdr:to>
      <xdr:col>18</xdr:col>
      <xdr:colOff>492125</xdr:colOff>
      <xdr:row>39</xdr:row>
      <xdr:rowOff>77000</xdr:rowOff>
    </xdr:to>
    <xdr:sp macro="" textlink="">
      <xdr:nvSpPr>
        <xdr:cNvPr id="522" name="円/楕円 521"/>
        <xdr:cNvSpPr/>
      </xdr:nvSpPr>
      <xdr:spPr>
        <a:xfrm>
          <a:off x="12763500" y="66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68127</xdr:rowOff>
    </xdr:from>
    <xdr:ext cx="378565" cy="259045"/>
    <xdr:sp macro="" textlink="">
      <xdr:nvSpPr>
        <xdr:cNvPr id="523" name="テキスト ボックス 522"/>
        <xdr:cNvSpPr txBox="1"/>
      </xdr:nvSpPr>
      <xdr:spPr>
        <a:xfrm>
          <a:off x="12625017" y="6754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132091</xdr:rowOff>
    </xdr:from>
    <xdr:to>
      <xdr:col>23</xdr:col>
      <xdr:colOff>517525</xdr:colOff>
      <xdr:row>75</xdr:row>
      <xdr:rowOff>158624</xdr:rowOff>
    </xdr:to>
    <xdr:cxnSp macro="">
      <xdr:nvCxnSpPr>
        <xdr:cNvPr id="603" name="直線コネクタ 602"/>
        <xdr:cNvCxnSpPr/>
      </xdr:nvCxnSpPr>
      <xdr:spPr>
        <a:xfrm>
          <a:off x="15481300" y="12990841"/>
          <a:ext cx="838200" cy="2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132091</xdr:rowOff>
    </xdr:from>
    <xdr:to>
      <xdr:col>22</xdr:col>
      <xdr:colOff>365125</xdr:colOff>
      <xdr:row>75</xdr:row>
      <xdr:rowOff>164520</xdr:rowOff>
    </xdr:to>
    <xdr:cxnSp macro="">
      <xdr:nvCxnSpPr>
        <xdr:cNvPr id="606" name="直線コネクタ 605"/>
        <xdr:cNvCxnSpPr/>
      </xdr:nvCxnSpPr>
      <xdr:spPr>
        <a:xfrm flipV="1">
          <a:off x="14592300" y="12990841"/>
          <a:ext cx="8890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152157</xdr:rowOff>
    </xdr:from>
    <xdr:to>
      <xdr:col>22</xdr:col>
      <xdr:colOff>415925</xdr:colOff>
      <xdr:row>75</xdr:row>
      <xdr:rowOff>82307</xdr:rowOff>
    </xdr:to>
    <xdr:sp macro="" textlink="">
      <xdr:nvSpPr>
        <xdr:cNvPr id="607" name="フローチャート : 判断 606"/>
        <xdr:cNvSpPr/>
      </xdr:nvSpPr>
      <xdr:spPr>
        <a:xfrm>
          <a:off x="15430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98834</xdr:rowOff>
    </xdr:from>
    <xdr:ext cx="534377" cy="259045"/>
    <xdr:sp macro="" textlink="">
      <xdr:nvSpPr>
        <xdr:cNvPr id="608" name="テキスト ボックス 607"/>
        <xdr:cNvSpPr txBox="1"/>
      </xdr:nvSpPr>
      <xdr:spPr>
        <a:xfrm>
          <a:off x="15214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164520</xdr:rowOff>
    </xdr:from>
    <xdr:to>
      <xdr:col>21</xdr:col>
      <xdr:colOff>161925</xdr:colOff>
      <xdr:row>76</xdr:row>
      <xdr:rowOff>30854</xdr:rowOff>
    </xdr:to>
    <xdr:cxnSp macro="">
      <xdr:nvCxnSpPr>
        <xdr:cNvPr id="609" name="直線コネクタ 608"/>
        <xdr:cNvCxnSpPr/>
      </xdr:nvCxnSpPr>
      <xdr:spPr>
        <a:xfrm flipV="1">
          <a:off x="13703300" y="13023270"/>
          <a:ext cx="889000" cy="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141707</xdr:rowOff>
    </xdr:from>
    <xdr:to>
      <xdr:col>21</xdr:col>
      <xdr:colOff>212725</xdr:colOff>
      <xdr:row>75</xdr:row>
      <xdr:rowOff>71857</xdr:rowOff>
    </xdr:to>
    <xdr:sp macro="" textlink="">
      <xdr:nvSpPr>
        <xdr:cNvPr id="610" name="フローチャート : 判断 609"/>
        <xdr:cNvSpPr/>
      </xdr:nvSpPr>
      <xdr:spPr>
        <a:xfrm>
          <a:off x="14541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88384</xdr:rowOff>
    </xdr:from>
    <xdr:ext cx="534377" cy="259045"/>
    <xdr:sp macro="" textlink="">
      <xdr:nvSpPr>
        <xdr:cNvPr id="611" name="テキスト ボックス 610"/>
        <xdr:cNvSpPr txBox="1"/>
      </xdr:nvSpPr>
      <xdr:spPr>
        <a:xfrm>
          <a:off x="14325111" y="126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135863</xdr:rowOff>
    </xdr:from>
    <xdr:to>
      <xdr:col>19</xdr:col>
      <xdr:colOff>644525</xdr:colOff>
      <xdr:row>76</xdr:row>
      <xdr:rowOff>30854</xdr:rowOff>
    </xdr:to>
    <xdr:cxnSp macro="">
      <xdr:nvCxnSpPr>
        <xdr:cNvPr id="612" name="直線コネクタ 611"/>
        <xdr:cNvCxnSpPr/>
      </xdr:nvCxnSpPr>
      <xdr:spPr>
        <a:xfrm>
          <a:off x="12814300" y="12994613"/>
          <a:ext cx="889000" cy="6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131730</xdr:rowOff>
    </xdr:from>
    <xdr:to>
      <xdr:col>20</xdr:col>
      <xdr:colOff>9525</xdr:colOff>
      <xdr:row>75</xdr:row>
      <xdr:rowOff>61880</xdr:rowOff>
    </xdr:to>
    <xdr:sp macro="" textlink="">
      <xdr:nvSpPr>
        <xdr:cNvPr id="613" name="フローチャート : 判断 612"/>
        <xdr:cNvSpPr/>
      </xdr:nvSpPr>
      <xdr:spPr>
        <a:xfrm>
          <a:off x="13652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78407</xdr:rowOff>
    </xdr:from>
    <xdr:ext cx="534377" cy="259045"/>
    <xdr:sp macro="" textlink="">
      <xdr:nvSpPr>
        <xdr:cNvPr id="614" name="テキスト ボックス 613"/>
        <xdr:cNvSpPr txBox="1"/>
      </xdr:nvSpPr>
      <xdr:spPr>
        <a:xfrm>
          <a:off x="13436111" y="125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112233</xdr:rowOff>
    </xdr:from>
    <xdr:to>
      <xdr:col>18</xdr:col>
      <xdr:colOff>492125</xdr:colOff>
      <xdr:row>75</xdr:row>
      <xdr:rowOff>42383</xdr:rowOff>
    </xdr:to>
    <xdr:sp macro="" textlink="">
      <xdr:nvSpPr>
        <xdr:cNvPr id="615" name="フローチャート : 判断 614"/>
        <xdr:cNvSpPr/>
      </xdr:nvSpPr>
      <xdr:spPr>
        <a:xfrm>
          <a:off x="12763500" y="1279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58910</xdr:rowOff>
    </xdr:from>
    <xdr:ext cx="534377" cy="259045"/>
    <xdr:sp macro="" textlink="">
      <xdr:nvSpPr>
        <xdr:cNvPr id="616" name="テキスト ボックス 615"/>
        <xdr:cNvSpPr txBox="1"/>
      </xdr:nvSpPr>
      <xdr:spPr>
        <a:xfrm>
          <a:off x="12547111" y="1257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107825</xdr:rowOff>
    </xdr:from>
    <xdr:to>
      <xdr:col>23</xdr:col>
      <xdr:colOff>568325</xdr:colOff>
      <xdr:row>76</xdr:row>
      <xdr:rowOff>37976</xdr:rowOff>
    </xdr:to>
    <xdr:sp macro="" textlink="">
      <xdr:nvSpPr>
        <xdr:cNvPr id="622" name="円/楕円 621"/>
        <xdr:cNvSpPr/>
      </xdr:nvSpPr>
      <xdr:spPr>
        <a:xfrm>
          <a:off x="16268700" y="129665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86252</xdr:rowOff>
    </xdr:from>
    <xdr:ext cx="534377" cy="259045"/>
    <xdr:sp macro="" textlink="">
      <xdr:nvSpPr>
        <xdr:cNvPr id="623" name="公債費該当値テキスト"/>
        <xdr:cNvSpPr txBox="1"/>
      </xdr:nvSpPr>
      <xdr:spPr>
        <a:xfrm>
          <a:off x="16370300" y="1294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38,341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81291</xdr:rowOff>
    </xdr:from>
    <xdr:to>
      <xdr:col>22</xdr:col>
      <xdr:colOff>415925</xdr:colOff>
      <xdr:row>76</xdr:row>
      <xdr:rowOff>11441</xdr:rowOff>
    </xdr:to>
    <xdr:sp macro="" textlink="">
      <xdr:nvSpPr>
        <xdr:cNvPr id="624" name="円/楕円 623"/>
        <xdr:cNvSpPr/>
      </xdr:nvSpPr>
      <xdr:spPr>
        <a:xfrm>
          <a:off x="15430500" y="1294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2568</xdr:rowOff>
    </xdr:from>
    <xdr:ext cx="534377" cy="259045"/>
    <xdr:sp macro="" textlink="">
      <xdr:nvSpPr>
        <xdr:cNvPr id="625" name="テキスト ボックス 624"/>
        <xdr:cNvSpPr txBox="1"/>
      </xdr:nvSpPr>
      <xdr:spPr>
        <a:xfrm>
          <a:off x="15214111" y="1303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113719</xdr:rowOff>
    </xdr:from>
    <xdr:to>
      <xdr:col>21</xdr:col>
      <xdr:colOff>212725</xdr:colOff>
      <xdr:row>76</xdr:row>
      <xdr:rowOff>43870</xdr:rowOff>
    </xdr:to>
    <xdr:sp macro="" textlink="">
      <xdr:nvSpPr>
        <xdr:cNvPr id="626" name="円/楕円 625"/>
        <xdr:cNvSpPr/>
      </xdr:nvSpPr>
      <xdr:spPr>
        <a:xfrm>
          <a:off x="14541500" y="129724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34997</xdr:rowOff>
    </xdr:from>
    <xdr:ext cx="534377" cy="259045"/>
    <xdr:sp macro="" textlink="">
      <xdr:nvSpPr>
        <xdr:cNvPr id="627" name="テキスト ボックス 626"/>
        <xdr:cNvSpPr txBox="1"/>
      </xdr:nvSpPr>
      <xdr:spPr>
        <a:xfrm>
          <a:off x="14325111" y="1306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151504</xdr:rowOff>
    </xdr:from>
    <xdr:to>
      <xdr:col>20</xdr:col>
      <xdr:colOff>9525</xdr:colOff>
      <xdr:row>76</xdr:row>
      <xdr:rowOff>81654</xdr:rowOff>
    </xdr:to>
    <xdr:sp macro="" textlink="">
      <xdr:nvSpPr>
        <xdr:cNvPr id="628" name="円/楕円 627"/>
        <xdr:cNvSpPr/>
      </xdr:nvSpPr>
      <xdr:spPr>
        <a:xfrm>
          <a:off x="13652500" y="1301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72781</xdr:rowOff>
    </xdr:from>
    <xdr:ext cx="534377" cy="259045"/>
    <xdr:sp macro="" textlink="">
      <xdr:nvSpPr>
        <xdr:cNvPr id="629" name="テキスト ボックス 628"/>
        <xdr:cNvSpPr txBox="1"/>
      </xdr:nvSpPr>
      <xdr:spPr>
        <a:xfrm>
          <a:off x="13436111" y="1310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85063</xdr:rowOff>
    </xdr:from>
    <xdr:to>
      <xdr:col>18</xdr:col>
      <xdr:colOff>492125</xdr:colOff>
      <xdr:row>76</xdr:row>
      <xdr:rowOff>15213</xdr:rowOff>
    </xdr:to>
    <xdr:sp macro="" textlink="">
      <xdr:nvSpPr>
        <xdr:cNvPr id="630" name="円/楕円 629"/>
        <xdr:cNvSpPr/>
      </xdr:nvSpPr>
      <xdr:spPr>
        <a:xfrm>
          <a:off x="12763500" y="129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6340</xdr:rowOff>
    </xdr:from>
    <xdr:ext cx="534377" cy="259045"/>
    <xdr:sp macro="" textlink="">
      <xdr:nvSpPr>
        <xdr:cNvPr id="631" name="テキスト ボックス 630"/>
        <xdr:cNvSpPr txBox="1"/>
      </xdr:nvSpPr>
      <xdr:spPr>
        <a:xfrm>
          <a:off x="12547111" y="1303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113773</xdr:rowOff>
    </xdr:from>
    <xdr:to>
      <xdr:col>23</xdr:col>
      <xdr:colOff>517525</xdr:colOff>
      <xdr:row>98</xdr:row>
      <xdr:rowOff>129546</xdr:rowOff>
    </xdr:to>
    <xdr:cxnSp macro="">
      <xdr:nvCxnSpPr>
        <xdr:cNvPr id="660" name="直線コネクタ 659"/>
        <xdr:cNvCxnSpPr/>
      </xdr:nvCxnSpPr>
      <xdr:spPr>
        <a:xfrm>
          <a:off x="15481300" y="16915873"/>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113773</xdr:rowOff>
    </xdr:from>
    <xdr:to>
      <xdr:col>22</xdr:col>
      <xdr:colOff>365125</xdr:colOff>
      <xdr:row>98</xdr:row>
      <xdr:rowOff>132538</xdr:rowOff>
    </xdr:to>
    <xdr:cxnSp macro="">
      <xdr:nvCxnSpPr>
        <xdr:cNvPr id="663" name="直線コネクタ 662"/>
        <xdr:cNvCxnSpPr/>
      </xdr:nvCxnSpPr>
      <xdr:spPr>
        <a:xfrm flipV="1">
          <a:off x="14592300" y="16915873"/>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157917</xdr:rowOff>
    </xdr:from>
    <xdr:to>
      <xdr:col>22</xdr:col>
      <xdr:colOff>415925</xdr:colOff>
      <xdr:row>97</xdr:row>
      <xdr:rowOff>88067</xdr:rowOff>
    </xdr:to>
    <xdr:sp macro="" textlink="">
      <xdr:nvSpPr>
        <xdr:cNvPr id="664" name="フローチャート : 判断 663"/>
        <xdr:cNvSpPr/>
      </xdr:nvSpPr>
      <xdr:spPr>
        <a:xfrm>
          <a:off x="15430500" y="166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104594</xdr:rowOff>
    </xdr:from>
    <xdr:ext cx="534377" cy="259045"/>
    <xdr:sp macro="" textlink="">
      <xdr:nvSpPr>
        <xdr:cNvPr id="665" name="テキスト ボックス 664"/>
        <xdr:cNvSpPr txBox="1"/>
      </xdr:nvSpPr>
      <xdr:spPr>
        <a:xfrm>
          <a:off x="15214111" y="163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162903</xdr:rowOff>
    </xdr:from>
    <xdr:to>
      <xdr:col>21</xdr:col>
      <xdr:colOff>161925</xdr:colOff>
      <xdr:row>98</xdr:row>
      <xdr:rowOff>132538</xdr:rowOff>
    </xdr:to>
    <xdr:cxnSp macro="">
      <xdr:nvCxnSpPr>
        <xdr:cNvPr id="666" name="直線コネクタ 665"/>
        <xdr:cNvCxnSpPr/>
      </xdr:nvCxnSpPr>
      <xdr:spPr>
        <a:xfrm>
          <a:off x="13703300" y="16793553"/>
          <a:ext cx="889000" cy="14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7404</xdr:rowOff>
    </xdr:from>
    <xdr:to>
      <xdr:col>21</xdr:col>
      <xdr:colOff>212725</xdr:colOff>
      <xdr:row>97</xdr:row>
      <xdr:rowOff>109004</xdr:rowOff>
    </xdr:to>
    <xdr:sp macro="" textlink="">
      <xdr:nvSpPr>
        <xdr:cNvPr id="667" name="フローチャート : 判断 666"/>
        <xdr:cNvSpPr/>
      </xdr:nvSpPr>
      <xdr:spPr>
        <a:xfrm>
          <a:off x="14541500" y="166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125531</xdr:rowOff>
    </xdr:from>
    <xdr:ext cx="534377" cy="259045"/>
    <xdr:sp macro="" textlink="">
      <xdr:nvSpPr>
        <xdr:cNvPr id="668" name="テキスト ボックス 667"/>
        <xdr:cNvSpPr txBox="1"/>
      </xdr:nvSpPr>
      <xdr:spPr>
        <a:xfrm>
          <a:off x="14325111" y="164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162903</xdr:rowOff>
    </xdr:from>
    <xdr:to>
      <xdr:col>19</xdr:col>
      <xdr:colOff>644525</xdr:colOff>
      <xdr:row>98</xdr:row>
      <xdr:rowOff>132308</xdr:rowOff>
    </xdr:to>
    <xdr:cxnSp macro="">
      <xdr:nvCxnSpPr>
        <xdr:cNvPr id="669" name="直線コネクタ 668"/>
        <xdr:cNvCxnSpPr/>
      </xdr:nvCxnSpPr>
      <xdr:spPr>
        <a:xfrm flipV="1">
          <a:off x="12814300" y="16793553"/>
          <a:ext cx="889000" cy="14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21462</xdr:rowOff>
    </xdr:from>
    <xdr:to>
      <xdr:col>20</xdr:col>
      <xdr:colOff>9525</xdr:colOff>
      <xdr:row>97</xdr:row>
      <xdr:rowOff>123062</xdr:rowOff>
    </xdr:to>
    <xdr:sp macro="" textlink="">
      <xdr:nvSpPr>
        <xdr:cNvPr id="670" name="フローチャート : 判断 669"/>
        <xdr:cNvSpPr/>
      </xdr:nvSpPr>
      <xdr:spPr>
        <a:xfrm>
          <a:off x="13652500" y="1665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139589</xdr:rowOff>
    </xdr:from>
    <xdr:ext cx="534377" cy="259045"/>
    <xdr:sp macro="" textlink="">
      <xdr:nvSpPr>
        <xdr:cNvPr id="671" name="テキスト ボックス 670"/>
        <xdr:cNvSpPr txBox="1"/>
      </xdr:nvSpPr>
      <xdr:spPr>
        <a:xfrm>
          <a:off x="13436111" y="1642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146107</xdr:rowOff>
    </xdr:from>
    <xdr:to>
      <xdr:col>18</xdr:col>
      <xdr:colOff>492125</xdr:colOff>
      <xdr:row>97</xdr:row>
      <xdr:rowOff>76257</xdr:rowOff>
    </xdr:to>
    <xdr:sp macro="" textlink="">
      <xdr:nvSpPr>
        <xdr:cNvPr id="672" name="フローチャート : 判断 671"/>
        <xdr:cNvSpPr/>
      </xdr:nvSpPr>
      <xdr:spPr>
        <a:xfrm>
          <a:off x="12763500" y="1660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92784</xdr:rowOff>
    </xdr:from>
    <xdr:ext cx="534377" cy="259045"/>
    <xdr:sp macro="" textlink="">
      <xdr:nvSpPr>
        <xdr:cNvPr id="673" name="テキスト ボックス 672"/>
        <xdr:cNvSpPr txBox="1"/>
      </xdr:nvSpPr>
      <xdr:spPr>
        <a:xfrm>
          <a:off x="12547111" y="1638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78746</xdr:rowOff>
    </xdr:from>
    <xdr:to>
      <xdr:col>23</xdr:col>
      <xdr:colOff>568325</xdr:colOff>
      <xdr:row>99</xdr:row>
      <xdr:rowOff>8896</xdr:rowOff>
    </xdr:to>
    <xdr:sp macro="" textlink="">
      <xdr:nvSpPr>
        <xdr:cNvPr id="679" name="円/楕円 678"/>
        <xdr:cNvSpPr/>
      </xdr:nvSpPr>
      <xdr:spPr>
        <a:xfrm>
          <a:off x="16268700" y="1688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165123</xdr:rowOff>
    </xdr:from>
    <xdr:ext cx="469744" cy="259045"/>
    <xdr:sp macro="" textlink="">
      <xdr:nvSpPr>
        <xdr:cNvPr id="680" name="積立金該当値テキスト"/>
        <xdr:cNvSpPr txBox="1"/>
      </xdr:nvSpPr>
      <xdr:spPr>
        <a:xfrm>
          <a:off x="16370300" y="1679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62973</xdr:rowOff>
    </xdr:from>
    <xdr:to>
      <xdr:col>22</xdr:col>
      <xdr:colOff>415925</xdr:colOff>
      <xdr:row>98</xdr:row>
      <xdr:rowOff>164573</xdr:rowOff>
    </xdr:to>
    <xdr:sp macro="" textlink="">
      <xdr:nvSpPr>
        <xdr:cNvPr id="681" name="円/楕円 680"/>
        <xdr:cNvSpPr/>
      </xdr:nvSpPr>
      <xdr:spPr>
        <a:xfrm>
          <a:off x="15430500" y="1686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155700</xdr:rowOff>
    </xdr:from>
    <xdr:ext cx="469744" cy="259045"/>
    <xdr:sp macro="" textlink="">
      <xdr:nvSpPr>
        <xdr:cNvPr id="682" name="テキスト ボックス 681"/>
        <xdr:cNvSpPr txBox="1"/>
      </xdr:nvSpPr>
      <xdr:spPr>
        <a:xfrm>
          <a:off x="15246427" y="1695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81738</xdr:rowOff>
    </xdr:from>
    <xdr:to>
      <xdr:col>21</xdr:col>
      <xdr:colOff>212725</xdr:colOff>
      <xdr:row>99</xdr:row>
      <xdr:rowOff>11888</xdr:rowOff>
    </xdr:to>
    <xdr:sp macro="" textlink="">
      <xdr:nvSpPr>
        <xdr:cNvPr id="683" name="円/楕円 682"/>
        <xdr:cNvSpPr/>
      </xdr:nvSpPr>
      <xdr:spPr>
        <a:xfrm>
          <a:off x="14541500" y="1688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3015</xdr:rowOff>
    </xdr:from>
    <xdr:ext cx="469744" cy="259045"/>
    <xdr:sp macro="" textlink="">
      <xdr:nvSpPr>
        <xdr:cNvPr id="684" name="テキスト ボックス 683"/>
        <xdr:cNvSpPr txBox="1"/>
      </xdr:nvSpPr>
      <xdr:spPr>
        <a:xfrm>
          <a:off x="14357427" y="1697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112103</xdr:rowOff>
    </xdr:from>
    <xdr:to>
      <xdr:col>20</xdr:col>
      <xdr:colOff>9525</xdr:colOff>
      <xdr:row>98</xdr:row>
      <xdr:rowOff>42253</xdr:rowOff>
    </xdr:to>
    <xdr:sp macro="" textlink="">
      <xdr:nvSpPr>
        <xdr:cNvPr id="685" name="円/楕円 684"/>
        <xdr:cNvSpPr/>
      </xdr:nvSpPr>
      <xdr:spPr>
        <a:xfrm>
          <a:off x="13652500" y="1674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33380</xdr:rowOff>
    </xdr:from>
    <xdr:ext cx="534377" cy="259045"/>
    <xdr:sp macro="" textlink="">
      <xdr:nvSpPr>
        <xdr:cNvPr id="686" name="テキスト ボックス 685"/>
        <xdr:cNvSpPr txBox="1"/>
      </xdr:nvSpPr>
      <xdr:spPr>
        <a:xfrm>
          <a:off x="13436111" y="168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81508</xdr:rowOff>
    </xdr:from>
    <xdr:to>
      <xdr:col>18</xdr:col>
      <xdr:colOff>492125</xdr:colOff>
      <xdr:row>99</xdr:row>
      <xdr:rowOff>11658</xdr:rowOff>
    </xdr:to>
    <xdr:sp macro="" textlink="">
      <xdr:nvSpPr>
        <xdr:cNvPr id="687" name="円/楕円 686"/>
        <xdr:cNvSpPr/>
      </xdr:nvSpPr>
      <xdr:spPr>
        <a:xfrm>
          <a:off x="12763500" y="1688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2785</xdr:rowOff>
    </xdr:from>
    <xdr:ext cx="469744" cy="259045"/>
    <xdr:sp macro="" textlink="">
      <xdr:nvSpPr>
        <xdr:cNvPr id="688" name="テキスト ボックス 687"/>
        <xdr:cNvSpPr txBox="1"/>
      </xdr:nvSpPr>
      <xdr:spPr>
        <a:xfrm>
          <a:off x="12579427" y="1697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7" name="直線コネクタ 71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0" name="直線コネクタ 71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102768</xdr:rowOff>
    </xdr:from>
    <xdr:to>
      <xdr:col>31</xdr:col>
      <xdr:colOff>85725</xdr:colOff>
      <xdr:row>39</xdr:row>
      <xdr:rowOff>32918</xdr:rowOff>
    </xdr:to>
    <xdr:sp macro="" textlink="">
      <xdr:nvSpPr>
        <xdr:cNvPr id="721" name="フローチャート : 判断 720"/>
        <xdr:cNvSpPr/>
      </xdr:nvSpPr>
      <xdr:spPr>
        <a:xfrm>
          <a:off x="21272500" y="661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49446</xdr:rowOff>
    </xdr:from>
    <xdr:ext cx="469744" cy="259045"/>
    <xdr:sp macro="" textlink="">
      <xdr:nvSpPr>
        <xdr:cNvPr id="722" name="テキスト ボックス 721"/>
        <xdr:cNvSpPr txBox="1"/>
      </xdr:nvSpPr>
      <xdr:spPr>
        <a:xfrm>
          <a:off x="21088427" y="63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169532</xdr:rowOff>
    </xdr:from>
    <xdr:to>
      <xdr:col>29</xdr:col>
      <xdr:colOff>517525</xdr:colOff>
      <xdr:row>39</xdr:row>
      <xdr:rowOff>44450</xdr:rowOff>
    </xdr:to>
    <xdr:cxnSp macro="">
      <xdr:nvCxnSpPr>
        <xdr:cNvPr id="723" name="直線コネクタ 722"/>
        <xdr:cNvCxnSpPr/>
      </xdr:nvCxnSpPr>
      <xdr:spPr>
        <a:xfrm>
          <a:off x="19545300" y="6684632"/>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111608</xdr:rowOff>
    </xdr:from>
    <xdr:to>
      <xdr:col>29</xdr:col>
      <xdr:colOff>568325</xdr:colOff>
      <xdr:row>39</xdr:row>
      <xdr:rowOff>41758</xdr:rowOff>
    </xdr:to>
    <xdr:sp macro="" textlink="">
      <xdr:nvSpPr>
        <xdr:cNvPr id="724" name="フローチャート : 判断 723"/>
        <xdr:cNvSpPr/>
      </xdr:nvSpPr>
      <xdr:spPr>
        <a:xfrm>
          <a:off x="20383500" y="66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58285</xdr:rowOff>
    </xdr:from>
    <xdr:ext cx="469744" cy="259045"/>
    <xdr:sp macro="" textlink="">
      <xdr:nvSpPr>
        <xdr:cNvPr id="725" name="テキスト ボックス 724"/>
        <xdr:cNvSpPr txBox="1"/>
      </xdr:nvSpPr>
      <xdr:spPr>
        <a:xfrm>
          <a:off x="20199427" y="640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168580</xdr:rowOff>
    </xdr:from>
    <xdr:to>
      <xdr:col>28</xdr:col>
      <xdr:colOff>314325</xdr:colOff>
      <xdr:row>38</xdr:row>
      <xdr:rowOff>169532</xdr:rowOff>
    </xdr:to>
    <xdr:cxnSp macro="">
      <xdr:nvCxnSpPr>
        <xdr:cNvPr id="726" name="直線コネクタ 725"/>
        <xdr:cNvCxnSpPr/>
      </xdr:nvCxnSpPr>
      <xdr:spPr>
        <a:xfrm>
          <a:off x="18656300" y="668368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107302</xdr:rowOff>
    </xdr:from>
    <xdr:to>
      <xdr:col>28</xdr:col>
      <xdr:colOff>365125</xdr:colOff>
      <xdr:row>39</xdr:row>
      <xdr:rowOff>37452</xdr:rowOff>
    </xdr:to>
    <xdr:sp macro="" textlink="">
      <xdr:nvSpPr>
        <xdr:cNvPr id="727" name="フローチャート : 判断 726"/>
        <xdr:cNvSpPr/>
      </xdr:nvSpPr>
      <xdr:spPr>
        <a:xfrm>
          <a:off x="19494500" y="662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53979</xdr:rowOff>
    </xdr:from>
    <xdr:ext cx="469744" cy="259045"/>
    <xdr:sp macro="" textlink="">
      <xdr:nvSpPr>
        <xdr:cNvPr id="728" name="テキスト ボックス 727"/>
        <xdr:cNvSpPr txBox="1"/>
      </xdr:nvSpPr>
      <xdr:spPr>
        <a:xfrm>
          <a:off x="19310427" y="639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101359</xdr:rowOff>
    </xdr:from>
    <xdr:to>
      <xdr:col>27</xdr:col>
      <xdr:colOff>161925</xdr:colOff>
      <xdr:row>39</xdr:row>
      <xdr:rowOff>31509</xdr:rowOff>
    </xdr:to>
    <xdr:sp macro="" textlink="">
      <xdr:nvSpPr>
        <xdr:cNvPr id="729" name="フローチャート : 判断 728"/>
        <xdr:cNvSpPr/>
      </xdr:nvSpPr>
      <xdr:spPr>
        <a:xfrm>
          <a:off x="18605500" y="661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48036</xdr:rowOff>
    </xdr:from>
    <xdr:ext cx="469744" cy="259045"/>
    <xdr:sp macro="" textlink="">
      <xdr:nvSpPr>
        <xdr:cNvPr id="730" name="テキスト ボックス 729"/>
        <xdr:cNvSpPr txBox="1"/>
      </xdr:nvSpPr>
      <xdr:spPr>
        <a:xfrm>
          <a:off x="18421427" y="639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6" name="円/楕円 73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8" name="円/楕円 73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9" name="テキスト ボックス 73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0" name="円/楕円 73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1" name="テキスト ボックス 74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118732</xdr:rowOff>
    </xdr:from>
    <xdr:to>
      <xdr:col>28</xdr:col>
      <xdr:colOff>365125</xdr:colOff>
      <xdr:row>39</xdr:row>
      <xdr:rowOff>48882</xdr:rowOff>
    </xdr:to>
    <xdr:sp macro="" textlink="">
      <xdr:nvSpPr>
        <xdr:cNvPr id="742" name="円/楕円 741"/>
        <xdr:cNvSpPr/>
      </xdr:nvSpPr>
      <xdr:spPr>
        <a:xfrm>
          <a:off x="19494500" y="66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40009</xdr:rowOff>
    </xdr:from>
    <xdr:ext cx="469744" cy="259045"/>
    <xdr:sp macro="" textlink="">
      <xdr:nvSpPr>
        <xdr:cNvPr id="743" name="テキスト ボックス 742"/>
        <xdr:cNvSpPr txBox="1"/>
      </xdr:nvSpPr>
      <xdr:spPr>
        <a:xfrm>
          <a:off x="19310427" y="672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117780</xdr:rowOff>
    </xdr:from>
    <xdr:to>
      <xdr:col>27</xdr:col>
      <xdr:colOff>161925</xdr:colOff>
      <xdr:row>39</xdr:row>
      <xdr:rowOff>47930</xdr:rowOff>
    </xdr:to>
    <xdr:sp macro="" textlink="">
      <xdr:nvSpPr>
        <xdr:cNvPr id="744" name="円/楕円 743"/>
        <xdr:cNvSpPr/>
      </xdr:nvSpPr>
      <xdr:spPr>
        <a:xfrm>
          <a:off x="18605500" y="66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39057</xdr:rowOff>
    </xdr:from>
    <xdr:ext cx="469744" cy="259045"/>
    <xdr:sp macro="" textlink="">
      <xdr:nvSpPr>
        <xdr:cNvPr id="745" name="テキスト ボックス 744"/>
        <xdr:cNvSpPr txBox="1"/>
      </xdr:nvSpPr>
      <xdr:spPr>
        <a:xfrm>
          <a:off x="18421427" y="672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139609</xdr:rowOff>
    </xdr:from>
    <xdr:to>
      <xdr:col>32</xdr:col>
      <xdr:colOff>187325</xdr:colOff>
      <xdr:row>58</xdr:row>
      <xdr:rowOff>52969</xdr:rowOff>
    </xdr:to>
    <xdr:cxnSp macro="">
      <xdr:nvCxnSpPr>
        <xdr:cNvPr id="772" name="直線コネクタ 771"/>
        <xdr:cNvCxnSpPr/>
      </xdr:nvCxnSpPr>
      <xdr:spPr>
        <a:xfrm flipV="1">
          <a:off x="21323300" y="9912259"/>
          <a:ext cx="8382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88335</xdr:rowOff>
    </xdr:from>
    <xdr:ext cx="469744" cy="259045"/>
    <xdr:sp macro="" textlink="">
      <xdr:nvSpPr>
        <xdr:cNvPr id="773" name="貸付金平均値テキスト"/>
        <xdr:cNvSpPr txBox="1"/>
      </xdr:nvSpPr>
      <xdr:spPr>
        <a:xfrm>
          <a:off x="22212300" y="9860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52055</xdr:rowOff>
    </xdr:from>
    <xdr:to>
      <xdr:col>31</xdr:col>
      <xdr:colOff>34925</xdr:colOff>
      <xdr:row>58</xdr:row>
      <xdr:rowOff>52969</xdr:rowOff>
    </xdr:to>
    <xdr:cxnSp macro="">
      <xdr:nvCxnSpPr>
        <xdr:cNvPr id="775" name="直線コネクタ 774"/>
        <xdr:cNvCxnSpPr/>
      </xdr:nvCxnSpPr>
      <xdr:spPr>
        <a:xfrm>
          <a:off x="20434300" y="999615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135512</xdr:rowOff>
    </xdr:from>
    <xdr:to>
      <xdr:col>31</xdr:col>
      <xdr:colOff>85725</xdr:colOff>
      <xdr:row>58</xdr:row>
      <xdr:rowOff>65662</xdr:rowOff>
    </xdr:to>
    <xdr:sp macro="" textlink="">
      <xdr:nvSpPr>
        <xdr:cNvPr id="776" name="フローチャート : 判断 775"/>
        <xdr:cNvSpPr/>
      </xdr:nvSpPr>
      <xdr:spPr>
        <a:xfrm>
          <a:off x="21272500" y="990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82189</xdr:rowOff>
    </xdr:from>
    <xdr:ext cx="469744" cy="259045"/>
    <xdr:sp macro="" textlink="">
      <xdr:nvSpPr>
        <xdr:cNvPr id="777" name="テキスト ボックス 776"/>
        <xdr:cNvSpPr txBox="1"/>
      </xdr:nvSpPr>
      <xdr:spPr>
        <a:xfrm>
          <a:off x="21088427" y="968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52055</xdr:rowOff>
    </xdr:from>
    <xdr:to>
      <xdr:col>29</xdr:col>
      <xdr:colOff>517525</xdr:colOff>
      <xdr:row>58</xdr:row>
      <xdr:rowOff>53472</xdr:rowOff>
    </xdr:to>
    <xdr:cxnSp macro="">
      <xdr:nvCxnSpPr>
        <xdr:cNvPr id="778" name="直線コネクタ 777"/>
        <xdr:cNvCxnSpPr/>
      </xdr:nvCxnSpPr>
      <xdr:spPr>
        <a:xfrm flipV="1">
          <a:off x="19545300" y="9996155"/>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119967</xdr:rowOff>
    </xdr:from>
    <xdr:to>
      <xdr:col>29</xdr:col>
      <xdr:colOff>568325</xdr:colOff>
      <xdr:row>58</xdr:row>
      <xdr:rowOff>50117</xdr:rowOff>
    </xdr:to>
    <xdr:sp macro="" textlink="">
      <xdr:nvSpPr>
        <xdr:cNvPr id="779" name="フローチャート : 判断 778"/>
        <xdr:cNvSpPr/>
      </xdr:nvSpPr>
      <xdr:spPr>
        <a:xfrm>
          <a:off x="20383500" y="98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66644</xdr:rowOff>
    </xdr:from>
    <xdr:ext cx="469744" cy="259045"/>
    <xdr:sp macro="" textlink="">
      <xdr:nvSpPr>
        <xdr:cNvPr id="780" name="テキスト ボックス 779"/>
        <xdr:cNvSpPr txBox="1"/>
      </xdr:nvSpPr>
      <xdr:spPr>
        <a:xfrm>
          <a:off x="20199427" y="966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51666</xdr:rowOff>
    </xdr:from>
    <xdr:to>
      <xdr:col>28</xdr:col>
      <xdr:colOff>314325</xdr:colOff>
      <xdr:row>58</xdr:row>
      <xdr:rowOff>53472</xdr:rowOff>
    </xdr:to>
    <xdr:cxnSp macro="">
      <xdr:nvCxnSpPr>
        <xdr:cNvPr id="781" name="直線コネクタ 780"/>
        <xdr:cNvCxnSpPr/>
      </xdr:nvCxnSpPr>
      <xdr:spPr>
        <a:xfrm>
          <a:off x="18656300" y="9995766"/>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116126</xdr:rowOff>
    </xdr:from>
    <xdr:to>
      <xdr:col>28</xdr:col>
      <xdr:colOff>365125</xdr:colOff>
      <xdr:row>58</xdr:row>
      <xdr:rowOff>46276</xdr:rowOff>
    </xdr:to>
    <xdr:sp macro="" textlink="">
      <xdr:nvSpPr>
        <xdr:cNvPr id="782" name="フローチャート : 判断 781"/>
        <xdr:cNvSpPr/>
      </xdr:nvSpPr>
      <xdr:spPr>
        <a:xfrm>
          <a:off x="19494500" y="988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62803</xdr:rowOff>
    </xdr:from>
    <xdr:ext cx="469744" cy="259045"/>
    <xdr:sp macro="" textlink="">
      <xdr:nvSpPr>
        <xdr:cNvPr id="783" name="テキスト ボックス 782"/>
        <xdr:cNvSpPr txBox="1"/>
      </xdr:nvSpPr>
      <xdr:spPr>
        <a:xfrm>
          <a:off x="19310427" y="966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91209</xdr:rowOff>
    </xdr:from>
    <xdr:to>
      <xdr:col>27</xdr:col>
      <xdr:colOff>161925</xdr:colOff>
      <xdr:row>58</xdr:row>
      <xdr:rowOff>21359</xdr:rowOff>
    </xdr:to>
    <xdr:sp macro="" textlink="">
      <xdr:nvSpPr>
        <xdr:cNvPr id="784" name="フローチャート : 判断 783"/>
        <xdr:cNvSpPr/>
      </xdr:nvSpPr>
      <xdr:spPr>
        <a:xfrm>
          <a:off x="18605500" y="98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37886</xdr:rowOff>
    </xdr:from>
    <xdr:ext cx="469744" cy="259045"/>
    <xdr:sp macro="" textlink="">
      <xdr:nvSpPr>
        <xdr:cNvPr id="785" name="テキスト ボックス 784"/>
        <xdr:cNvSpPr txBox="1"/>
      </xdr:nvSpPr>
      <xdr:spPr>
        <a:xfrm>
          <a:off x="18421427" y="963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88809</xdr:rowOff>
    </xdr:from>
    <xdr:to>
      <xdr:col>32</xdr:col>
      <xdr:colOff>238125</xdr:colOff>
      <xdr:row>58</xdr:row>
      <xdr:rowOff>18959</xdr:rowOff>
    </xdr:to>
    <xdr:sp macro="" textlink="">
      <xdr:nvSpPr>
        <xdr:cNvPr id="791" name="円/楕円 790"/>
        <xdr:cNvSpPr/>
      </xdr:nvSpPr>
      <xdr:spPr>
        <a:xfrm>
          <a:off x="22110700" y="986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111686</xdr:rowOff>
    </xdr:from>
    <xdr:ext cx="469744" cy="259045"/>
    <xdr:sp macro="" textlink="">
      <xdr:nvSpPr>
        <xdr:cNvPr id="792" name="貸付金該当値テキスト"/>
        <xdr:cNvSpPr txBox="1"/>
      </xdr:nvSpPr>
      <xdr:spPr>
        <a:xfrm>
          <a:off x="22212300" y="971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2169</xdr:rowOff>
    </xdr:from>
    <xdr:to>
      <xdr:col>31</xdr:col>
      <xdr:colOff>85725</xdr:colOff>
      <xdr:row>58</xdr:row>
      <xdr:rowOff>103769</xdr:rowOff>
    </xdr:to>
    <xdr:sp macro="" textlink="">
      <xdr:nvSpPr>
        <xdr:cNvPr id="793" name="円/楕円 792"/>
        <xdr:cNvSpPr/>
      </xdr:nvSpPr>
      <xdr:spPr>
        <a:xfrm>
          <a:off x="21272500" y="994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94896</xdr:rowOff>
    </xdr:from>
    <xdr:ext cx="469744" cy="259045"/>
    <xdr:sp macro="" textlink="">
      <xdr:nvSpPr>
        <xdr:cNvPr id="794" name="テキスト ボックス 793"/>
        <xdr:cNvSpPr txBox="1"/>
      </xdr:nvSpPr>
      <xdr:spPr>
        <a:xfrm>
          <a:off x="21088427" y="1003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1255</xdr:rowOff>
    </xdr:from>
    <xdr:to>
      <xdr:col>29</xdr:col>
      <xdr:colOff>568325</xdr:colOff>
      <xdr:row>58</xdr:row>
      <xdr:rowOff>102855</xdr:rowOff>
    </xdr:to>
    <xdr:sp macro="" textlink="">
      <xdr:nvSpPr>
        <xdr:cNvPr id="795" name="円/楕円 794"/>
        <xdr:cNvSpPr/>
      </xdr:nvSpPr>
      <xdr:spPr>
        <a:xfrm>
          <a:off x="20383500" y="994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93982</xdr:rowOff>
    </xdr:from>
    <xdr:ext cx="469744" cy="259045"/>
    <xdr:sp macro="" textlink="">
      <xdr:nvSpPr>
        <xdr:cNvPr id="796" name="テキスト ボックス 795"/>
        <xdr:cNvSpPr txBox="1"/>
      </xdr:nvSpPr>
      <xdr:spPr>
        <a:xfrm>
          <a:off x="20199427" y="1003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2672</xdr:rowOff>
    </xdr:from>
    <xdr:to>
      <xdr:col>28</xdr:col>
      <xdr:colOff>365125</xdr:colOff>
      <xdr:row>58</xdr:row>
      <xdr:rowOff>104272</xdr:rowOff>
    </xdr:to>
    <xdr:sp macro="" textlink="">
      <xdr:nvSpPr>
        <xdr:cNvPr id="797" name="円/楕円 796"/>
        <xdr:cNvSpPr/>
      </xdr:nvSpPr>
      <xdr:spPr>
        <a:xfrm>
          <a:off x="19494500" y="99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95399</xdr:rowOff>
    </xdr:from>
    <xdr:ext cx="469744" cy="259045"/>
    <xdr:sp macro="" textlink="">
      <xdr:nvSpPr>
        <xdr:cNvPr id="798" name="テキスト ボックス 797"/>
        <xdr:cNvSpPr txBox="1"/>
      </xdr:nvSpPr>
      <xdr:spPr>
        <a:xfrm>
          <a:off x="19310427" y="1003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866</xdr:rowOff>
    </xdr:from>
    <xdr:to>
      <xdr:col>27</xdr:col>
      <xdr:colOff>161925</xdr:colOff>
      <xdr:row>58</xdr:row>
      <xdr:rowOff>102466</xdr:rowOff>
    </xdr:to>
    <xdr:sp macro="" textlink="">
      <xdr:nvSpPr>
        <xdr:cNvPr id="799" name="円/楕円 798"/>
        <xdr:cNvSpPr/>
      </xdr:nvSpPr>
      <xdr:spPr>
        <a:xfrm>
          <a:off x="18605500" y="994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93593</xdr:rowOff>
    </xdr:from>
    <xdr:ext cx="469744" cy="259045"/>
    <xdr:sp macro="" textlink="">
      <xdr:nvSpPr>
        <xdr:cNvPr id="800" name="テキスト ボックス 799"/>
        <xdr:cNvSpPr txBox="1"/>
      </xdr:nvSpPr>
      <xdr:spPr>
        <a:xfrm>
          <a:off x="18421427" y="1003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81659</xdr:rowOff>
    </xdr:from>
    <xdr:to>
      <xdr:col>32</xdr:col>
      <xdr:colOff>187325</xdr:colOff>
      <xdr:row>77</xdr:row>
      <xdr:rowOff>118966</xdr:rowOff>
    </xdr:to>
    <xdr:cxnSp macro="">
      <xdr:nvCxnSpPr>
        <xdr:cNvPr id="828" name="直線コネクタ 827"/>
        <xdr:cNvCxnSpPr/>
      </xdr:nvCxnSpPr>
      <xdr:spPr>
        <a:xfrm flipV="1">
          <a:off x="21323300" y="13283309"/>
          <a:ext cx="838200" cy="3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118966</xdr:rowOff>
    </xdr:from>
    <xdr:to>
      <xdr:col>31</xdr:col>
      <xdr:colOff>34925</xdr:colOff>
      <xdr:row>77</xdr:row>
      <xdr:rowOff>142695</xdr:rowOff>
    </xdr:to>
    <xdr:cxnSp macro="">
      <xdr:nvCxnSpPr>
        <xdr:cNvPr id="831" name="直線コネクタ 830"/>
        <xdr:cNvCxnSpPr/>
      </xdr:nvCxnSpPr>
      <xdr:spPr>
        <a:xfrm flipV="1">
          <a:off x="20434300" y="13320616"/>
          <a:ext cx="8890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93929</xdr:rowOff>
    </xdr:from>
    <xdr:to>
      <xdr:col>31</xdr:col>
      <xdr:colOff>85725</xdr:colOff>
      <xdr:row>76</xdr:row>
      <xdr:rowOff>24079</xdr:rowOff>
    </xdr:to>
    <xdr:sp macro="" textlink="">
      <xdr:nvSpPr>
        <xdr:cNvPr id="832" name="フローチャート : 判断 831"/>
        <xdr:cNvSpPr/>
      </xdr:nvSpPr>
      <xdr:spPr>
        <a:xfrm>
          <a:off x="21272500" y="1295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40606</xdr:rowOff>
    </xdr:from>
    <xdr:ext cx="534377" cy="259045"/>
    <xdr:sp macro="" textlink="">
      <xdr:nvSpPr>
        <xdr:cNvPr id="833" name="テキスト ボックス 832"/>
        <xdr:cNvSpPr txBox="1"/>
      </xdr:nvSpPr>
      <xdr:spPr>
        <a:xfrm>
          <a:off x="21056111" y="127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142695</xdr:rowOff>
    </xdr:from>
    <xdr:to>
      <xdr:col>29</xdr:col>
      <xdr:colOff>517525</xdr:colOff>
      <xdr:row>78</xdr:row>
      <xdr:rowOff>13216</xdr:rowOff>
    </xdr:to>
    <xdr:cxnSp macro="">
      <xdr:nvCxnSpPr>
        <xdr:cNvPr id="834" name="直線コネクタ 833"/>
        <xdr:cNvCxnSpPr/>
      </xdr:nvCxnSpPr>
      <xdr:spPr>
        <a:xfrm flipV="1">
          <a:off x="19545300" y="13344345"/>
          <a:ext cx="8890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110594</xdr:rowOff>
    </xdr:from>
    <xdr:to>
      <xdr:col>29</xdr:col>
      <xdr:colOff>568325</xdr:colOff>
      <xdr:row>76</xdr:row>
      <xdr:rowOff>40745</xdr:rowOff>
    </xdr:to>
    <xdr:sp macro="" textlink="">
      <xdr:nvSpPr>
        <xdr:cNvPr id="835" name="フローチャート : 判断 834"/>
        <xdr:cNvSpPr/>
      </xdr:nvSpPr>
      <xdr:spPr>
        <a:xfrm>
          <a:off x="20383500" y="12969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57271</xdr:rowOff>
    </xdr:from>
    <xdr:ext cx="534377" cy="259045"/>
    <xdr:sp macro="" textlink="">
      <xdr:nvSpPr>
        <xdr:cNvPr id="836" name="テキスト ボックス 835"/>
        <xdr:cNvSpPr txBox="1"/>
      </xdr:nvSpPr>
      <xdr:spPr>
        <a:xfrm>
          <a:off x="20167111" y="127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159314</xdr:rowOff>
    </xdr:from>
    <xdr:to>
      <xdr:col>28</xdr:col>
      <xdr:colOff>314325</xdr:colOff>
      <xdr:row>78</xdr:row>
      <xdr:rowOff>13216</xdr:rowOff>
    </xdr:to>
    <xdr:cxnSp macro="">
      <xdr:nvCxnSpPr>
        <xdr:cNvPr id="837" name="直線コネクタ 836"/>
        <xdr:cNvCxnSpPr/>
      </xdr:nvCxnSpPr>
      <xdr:spPr>
        <a:xfrm>
          <a:off x="18656300" y="13360964"/>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105794</xdr:rowOff>
    </xdr:from>
    <xdr:to>
      <xdr:col>28</xdr:col>
      <xdr:colOff>365125</xdr:colOff>
      <xdr:row>76</xdr:row>
      <xdr:rowOff>35944</xdr:rowOff>
    </xdr:to>
    <xdr:sp macro="" textlink="">
      <xdr:nvSpPr>
        <xdr:cNvPr id="838" name="フローチャート : 判断 837"/>
        <xdr:cNvSpPr/>
      </xdr:nvSpPr>
      <xdr:spPr>
        <a:xfrm>
          <a:off x="19494500" y="1296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52471</xdr:rowOff>
    </xdr:from>
    <xdr:ext cx="534377" cy="259045"/>
    <xdr:sp macro="" textlink="">
      <xdr:nvSpPr>
        <xdr:cNvPr id="839" name="テキスト ボックス 838"/>
        <xdr:cNvSpPr txBox="1"/>
      </xdr:nvSpPr>
      <xdr:spPr>
        <a:xfrm>
          <a:off x="19278111" y="1273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90386</xdr:rowOff>
    </xdr:from>
    <xdr:to>
      <xdr:col>27</xdr:col>
      <xdr:colOff>161925</xdr:colOff>
      <xdr:row>76</xdr:row>
      <xdr:rowOff>20535</xdr:rowOff>
    </xdr:to>
    <xdr:sp macro="" textlink="">
      <xdr:nvSpPr>
        <xdr:cNvPr id="840" name="フローチャート : 判断 839"/>
        <xdr:cNvSpPr/>
      </xdr:nvSpPr>
      <xdr:spPr>
        <a:xfrm>
          <a:off x="18605500" y="12949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37063</xdr:rowOff>
    </xdr:from>
    <xdr:ext cx="534377" cy="259045"/>
    <xdr:sp macro="" textlink="">
      <xdr:nvSpPr>
        <xdr:cNvPr id="841" name="テキスト ボックス 840"/>
        <xdr:cNvSpPr txBox="1"/>
      </xdr:nvSpPr>
      <xdr:spPr>
        <a:xfrm>
          <a:off x="18389111" y="1272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30859</xdr:rowOff>
    </xdr:from>
    <xdr:to>
      <xdr:col>32</xdr:col>
      <xdr:colOff>238125</xdr:colOff>
      <xdr:row>77</xdr:row>
      <xdr:rowOff>132459</xdr:rowOff>
    </xdr:to>
    <xdr:sp macro="" textlink="">
      <xdr:nvSpPr>
        <xdr:cNvPr id="847" name="円/楕円 846"/>
        <xdr:cNvSpPr/>
      </xdr:nvSpPr>
      <xdr:spPr>
        <a:xfrm>
          <a:off x="22110700" y="1323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9286</xdr:rowOff>
    </xdr:from>
    <xdr:ext cx="534377" cy="259045"/>
    <xdr:sp macro="" textlink="">
      <xdr:nvSpPr>
        <xdr:cNvPr id="848" name="繰出金該当値テキスト"/>
        <xdr:cNvSpPr txBox="1"/>
      </xdr:nvSpPr>
      <xdr:spPr>
        <a:xfrm>
          <a:off x="22212300" y="1321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30,039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68166</xdr:rowOff>
    </xdr:from>
    <xdr:to>
      <xdr:col>31</xdr:col>
      <xdr:colOff>85725</xdr:colOff>
      <xdr:row>77</xdr:row>
      <xdr:rowOff>169766</xdr:rowOff>
    </xdr:to>
    <xdr:sp macro="" textlink="">
      <xdr:nvSpPr>
        <xdr:cNvPr id="849" name="円/楕円 848"/>
        <xdr:cNvSpPr/>
      </xdr:nvSpPr>
      <xdr:spPr>
        <a:xfrm>
          <a:off x="21272500" y="1326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160893</xdr:rowOff>
    </xdr:from>
    <xdr:ext cx="534377" cy="259045"/>
    <xdr:sp macro="" textlink="">
      <xdr:nvSpPr>
        <xdr:cNvPr id="850" name="テキスト ボックス 849"/>
        <xdr:cNvSpPr txBox="1"/>
      </xdr:nvSpPr>
      <xdr:spPr>
        <a:xfrm>
          <a:off x="21056111" y="1336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91895</xdr:rowOff>
    </xdr:from>
    <xdr:to>
      <xdr:col>29</xdr:col>
      <xdr:colOff>568325</xdr:colOff>
      <xdr:row>78</xdr:row>
      <xdr:rowOff>22045</xdr:rowOff>
    </xdr:to>
    <xdr:sp macro="" textlink="">
      <xdr:nvSpPr>
        <xdr:cNvPr id="851" name="円/楕円 850"/>
        <xdr:cNvSpPr/>
      </xdr:nvSpPr>
      <xdr:spPr>
        <a:xfrm>
          <a:off x="20383500" y="132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13172</xdr:rowOff>
    </xdr:from>
    <xdr:ext cx="534377" cy="259045"/>
    <xdr:sp macro="" textlink="">
      <xdr:nvSpPr>
        <xdr:cNvPr id="852" name="テキスト ボックス 851"/>
        <xdr:cNvSpPr txBox="1"/>
      </xdr:nvSpPr>
      <xdr:spPr>
        <a:xfrm>
          <a:off x="20167111" y="1338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133866</xdr:rowOff>
    </xdr:from>
    <xdr:to>
      <xdr:col>28</xdr:col>
      <xdr:colOff>365125</xdr:colOff>
      <xdr:row>78</xdr:row>
      <xdr:rowOff>64016</xdr:rowOff>
    </xdr:to>
    <xdr:sp macro="" textlink="">
      <xdr:nvSpPr>
        <xdr:cNvPr id="853" name="円/楕円 852"/>
        <xdr:cNvSpPr/>
      </xdr:nvSpPr>
      <xdr:spPr>
        <a:xfrm>
          <a:off x="19494500" y="1333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55143</xdr:rowOff>
    </xdr:from>
    <xdr:ext cx="534377" cy="259045"/>
    <xdr:sp macro="" textlink="">
      <xdr:nvSpPr>
        <xdr:cNvPr id="854" name="テキスト ボックス 853"/>
        <xdr:cNvSpPr txBox="1"/>
      </xdr:nvSpPr>
      <xdr:spPr>
        <a:xfrm>
          <a:off x="19278111" y="1342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108514</xdr:rowOff>
    </xdr:from>
    <xdr:to>
      <xdr:col>27</xdr:col>
      <xdr:colOff>161925</xdr:colOff>
      <xdr:row>78</xdr:row>
      <xdr:rowOff>38664</xdr:rowOff>
    </xdr:to>
    <xdr:sp macro="" textlink="">
      <xdr:nvSpPr>
        <xdr:cNvPr id="855" name="円/楕円 854"/>
        <xdr:cNvSpPr/>
      </xdr:nvSpPr>
      <xdr:spPr>
        <a:xfrm>
          <a:off x="18605500" y="133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29791</xdr:rowOff>
    </xdr:from>
    <xdr:ext cx="534377" cy="259045"/>
    <xdr:sp macro="" textlink="">
      <xdr:nvSpPr>
        <xdr:cNvPr id="856" name="テキスト ボックス 855"/>
        <xdr:cNvSpPr txBox="1"/>
      </xdr:nvSpPr>
      <xdr:spPr>
        <a:xfrm>
          <a:off x="18389111" y="13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人件費は住民一人当たり６９，４１８円となっており、これは類似団体平均、愛知県平均と比較して一人当たりコストが高い状況となっている。これは、</a:t>
          </a:r>
          <a:r>
            <a:rPr kumimoji="1" lang="ja-JP" altLang="ja-JP" sz="1300">
              <a:solidFill>
                <a:schemeClr val="dk1"/>
              </a:solidFill>
              <a:effectLst/>
              <a:latin typeface="+mn-lt"/>
              <a:ea typeface="+mn-ea"/>
              <a:cs typeface="+mn-cs"/>
            </a:rPr>
            <a:t>ごみ処理業務や消防業務、保育所業務の大部分を直営で行っており、こうした部分での職員数が多いこと</a:t>
          </a:r>
          <a:r>
            <a:rPr kumimoji="1" lang="ja-JP" altLang="en-US" sz="1300">
              <a:solidFill>
                <a:schemeClr val="dk1"/>
              </a:solidFill>
              <a:effectLst/>
              <a:latin typeface="+mn-lt"/>
              <a:ea typeface="+mn-ea"/>
              <a:cs typeface="+mn-cs"/>
            </a:rPr>
            <a:t>が理由として挙げられる。</a:t>
          </a:r>
          <a:r>
            <a:rPr lang="ja-JP" altLang="en-US" sz="1300" b="0" i="0" u="none" strike="noStrike" baseline="0" smtClean="0">
              <a:solidFill>
                <a:schemeClr val="dk1"/>
              </a:solidFill>
              <a:latin typeface="+mn-lt"/>
              <a:ea typeface="+mn-ea"/>
              <a:cs typeface="+mn-cs"/>
            </a:rPr>
            <a:t>今後は、業務の質と量に対応した職員の適正配置に努め、民間でも実施可能な業務については委託を検討するなど、人件費の抑制につとめる。一方で、補助費等は類似団体平均、愛知県平均と比較して大幅に下回っている。</a:t>
          </a:r>
          <a:r>
            <a:rPr kumimoji="1" lang="ja-JP" altLang="ja-JP" sz="1300">
              <a:solidFill>
                <a:schemeClr val="dk1"/>
              </a:solidFill>
              <a:effectLst/>
              <a:latin typeface="+mn-lt"/>
              <a:ea typeface="+mn-ea"/>
              <a:cs typeface="+mn-cs"/>
            </a:rPr>
            <a:t>これは病院事業会計及び下水道事業特別会計への繰出しを、モーターボート競走事業から直接行っていることが要因である。また、類似団体との比較では</a:t>
          </a:r>
          <a:r>
            <a:rPr kumimoji="1" lang="ja-JP" altLang="en-US" sz="1300">
              <a:solidFill>
                <a:schemeClr val="dk1"/>
              </a:solidFill>
              <a:effectLst/>
              <a:latin typeface="+mn-lt"/>
              <a:ea typeface="+mn-ea"/>
              <a:cs typeface="+mn-cs"/>
            </a:rPr>
            <a:t>、ごみ処理業務や消防業務を直営で行っていることから、</a:t>
          </a:r>
          <a:r>
            <a:rPr kumimoji="1" lang="ja-JP" altLang="ja-JP" sz="1300">
              <a:solidFill>
                <a:schemeClr val="dk1"/>
              </a:solidFill>
              <a:effectLst/>
              <a:latin typeface="+mn-lt"/>
              <a:ea typeface="+mn-ea"/>
              <a:cs typeface="+mn-cs"/>
            </a:rPr>
            <a:t>一部事務組合への負担金が低くなっている</a:t>
          </a:r>
          <a:r>
            <a:rPr kumimoji="1" lang="ja-JP" altLang="en-US" sz="1300">
              <a:solidFill>
                <a:schemeClr val="dk1"/>
              </a:solidFill>
              <a:effectLst/>
              <a:latin typeface="+mn-lt"/>
              <a:ea typeface="+mn-ea"/>
              <a:cs typeface="+mn-cs"/>
            </a:rPr>
            <a:t>ことも要因として挙げられる。</a:t>
          </a:r>
          <a:r>
            <a:rPr kumimoji="1" lang="ja-JP" altLang="ja-JP" sz="1300">
              <a:solidFill>
                <a:schemeClr val="dk1"/>
              </a:solidFill>
              <a:effectLst/>
              <a:latin typeface="+mn-lt"/>
              <a:ea typeface="+mn-ea"/>
              <a:cs typeface="+mn-cs"/>
            </a:rPr>
            <a:t>補助事業については、</a:t>
          </a:r>
          <a:r>
            <a:rPr lang="ja-JP" altLang="ja-JP" sz="1300" b="0" i="0" baseline="0">
              <a:solidFill>
                <a:schemeClr val="dk1"/>
              </a:solidFill>
              <a:effectLst/>
              <a:latin typeface="+mn-lt"/>
              <a:ea typeface="+mn-ea"/>
              <a:cs typeface="+mn-cs"/>
            </a:rPr>
            <a:t>費用対効果、経費負担のあり方を精査し、補助金の廃止、統合、縮小を実施する。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愛知県蒲郡市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81,291
78,965
56.95
29,708,099
27,139,137
2,116,131
17,025,615
28,148,058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12827</xdr:rowOff>
    </xdr:from>
    <xdr:to>
      <xdr:col>6</xdr:col>
      <xdr:colOff>511175</xdr:colOff>
      <xdr:row>36</xdr:row>
      <xdr:rowOff>42164</xdr:rowOff>
    </xdr:to>
    <xdr:cxnSp macro="">
      <xdr:nvCxnSpPr>
        <xdr:cNvPr id="61" name="直線コネクタ 60"/>
        <xdr:cNvCxnSpPr/>
      </xdr:nvCxnSpPr>
      <xdr:spPr>
        <a:xfrm flipV="1">
          <a:off x="3797300" y="6185027"/>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42164</xdr:rowOff>
    </xdr:from>
    <xdr:to>
      <xdr:col>5</xdr:col>
      <xdr:colOff>358775</xdr:colOff>
      <xdr:row>36</xdr:row>
      <xdr:rowOff>47498</xdr:rowOff>
    </xdr:to>
    <xdr:cxnSp macro="">
      <xdr:nvCxnSpPr>
        <xdr:cNvPr id="64" name="直線コネクタ 63"/>
        <xdr:cNvCxnSpPr/>
      </xdr:nvCxnSpPr>
      <xdr:spPr>
        <a:xfrm flipV="1">
          <a:off x="2908300" y="621436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65"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10812</xdr:rowOff>
    </xdr:from>
    <xdr:ext cx="469744" cy="259045"/>
    <xdr:sp macro="" textlink="">
      <xdr:nvSpPr>
        <xdr:cNvPr id="66" name="テキスト ボックス 65"/>
        <xdr:cNvSpPr txBox="1"/>
      </xdr:nvSpPr>
      <xdr:spPr>
        <a:xfrm>
          <a:off x="3562427"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30353</xdr:rowOff>
    </xdr:from>
    <xdr:to>
      <xdr:col>4</xdr:col>
      <xdr:colOff>155575</xdr:colOff>
      <xdr:row>36</xdr:row>
      <xdr:rowOff>47498</xdr:rowOff>
    </xdr:to>
    <xdr:cxnSp macro="">
      <xdr:nvCxnSpPr>
        <xdr:cNvPr id="67" name="直線コネクタ 66"/>
        <xdr:cNvCxnSpPr/>
      </xdr:nvCxnSpPr>
      <xdr:spPr>
        <a:xfrm>
          <a:off x="2019300" y="620255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68"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31767</xdr:rowOff>
    </xdr:from>
    <xdr:ext cx="469744" cy="259045"/>
    <xdr:sp macro="" textlink="">
      <xdr:nvSpPr>
        <xdr:cNvPr id="69" name="テキスト ボックス 68"/>
        <xdr:cNvSpPr txBox="1"/>
      </xdr:nvSpPr>
      <xdr:spPr>
        <a:xfrm>
          <a:off x="2673427"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23876</xdr:rowOff>
    </xdr:from>
    <xdr:to>
      <xdr:col>2</xdr:col>
      <xdr:colOff>638175</xdr:colOff>
      <xdr:row>36</xdr:row>
      <xdr:rowOff>30353</xdr:rowOff>
    </xdr:to>
    <xdr:cxnSp macro="">
      <xdr:nvCxnSpPr>
        <xdr:cNvPr id="70" name="直線コネクタ 69"/>
        <xdr:cNvCxnSpPr/>
      </xdr:nvCxnSpPr>
      <xdr:spPr>
        <a:xfrm>
          <a:off x="1130300" y="6024626"/>
          <a:ext cx="8890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71"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161688</xdr:rowOff>
    </xdr:from>
    <xdr:ext cx="469744" cy="259045"/>
    <xdr:sp macro="" textlink="">
      <xdr:nvSpPr>
        <xdr:cNvPr id="72" name="テキスト ボックス 71"/>
        <xdr:cNvSpPr txBox="1"/>
      </xdr:nvSpPr>
      <xdr:spPr>
        <a:xfrm>
          <a:off x="1784427" y="58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73"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85869</xdr:rowOff>
    </xdr:from>
    <xdr:ext cx="469744" cy="259045"/>
    <xdr:sp macro="" textlink="">
      <xdr:nvSpPr>
        <xdr:cNvPr id="74" name="テキスト ボックス 73"/>
        <xdr:cNvSpPr txBox="1"/>
      </xdr:nvSpPr>
      <xdr:spPr>
        <a:xfrm>
          <a:off x="895427"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133477</xdr:rowOff>
    </xdr:from>
    <xdr:to>
      <xdr:col>6</xdr:col>
      <xdr:colOff>561975</xdr:colOff>
      <xdr:row>36</xdr:row>
      <xdr:rowOff>63627</xdr:rowOff>
    </xdr:to>
    <xdr:sp macro="" textlink="">
      <xdr:nvSpPr>
        <xdr:cNvPr id="80" name="円/楕円 79"/>
        <xdr:cNvSpPr/>
      </xdr:nvSpPr>
      <xdr:spPr>
        <a:xfrm>
          <a:off x="4584700" y="61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111904</xdr:rowOff>
    </xdr:from>
    <xdr:ext cx="469744" cy="259045"/>
    <xdr:sp macro="" textlink="">
      <xdr:nvSpPr>
        <xdr:cNvPr id="81" name="議会費該当値テキスト"/>
        <xdr:cNvSpPr txBox="1"/>
      </xdr:nvSpPr>
      <xdr:spPr>
        <a:xfrm>
          <a:off x="4686300" y="61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162814</xdr:rowOff>
    </xdr:from>
    <xdr:to>
      <xdr:col>5</xdr:col>
      <xdr:colOff>409575</xdr:colOff>
      <xdr:row>36</xdr:row>
      <xdr:rowOff>92964</xdr:rowOff>
    </xdr:to>
    <xdr:sp macro="" textlink="">
      <xdr:nvSpPr>
        <xdr:cNvPr id="82" name="円/楕円 81"/>
        <xdr:cNvSpPr/>
      </xdr:nvSpPr>
      <xdr:spPr>
        <a:xfrm>
          <a:off x="3746500" y="61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84091</xdr:rowOff>
    </xdr:from>
    <xdr:ext cx="469744" cy="259045"/>
    <xdr:sp macro="" textlink="">
      <xdr:nvSpPr>
        <xdr:cNvPr id="83" name="テキスト ボックス 82"/>
        <xdr:cNvSpPr txBox="1"/>
      </xdr:nvSpPr>
      <xdr:spPr>
        <a:xfrm>
          <a:off x="35624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168148</xdr:rowOff>
    </xdr:from>
    <xdr:to>
      <xdr:col>4</xdr:col>
      <xdr:colOff>206375</xdr:colOff>
      <xdr:row>36</xdr:row>
      <xdr:rowOff>98298</xdr:rowOff>
    </xdr:to>
    <xdr:sp macro="" textlink="">
      <xdr:nvSpPr>
        <xdr:cNvPr id="84" name="円/楕円 83"/>
        <xdr:cNvSpPr/>
      </xdr:nvSpPr>
      <xdr:spPr>
        <a:xfrm>
          <a:off x="2857500" y="61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89425</xdr:rowOff>
    </xdr:from>
    <xdr:ext cx="469744" cy="259045"/>
    <xdr:sp macro="" textlink="">
      <xdr:nvSpPr>
        <xdr:cNvPr id="85" name="テキスト ボックス 84"/>
        <xdr:cNvSpPr txBox="1"/>
      </xdr:nvSpPr>
      <xdr:spPr>
        <a:xfrm>
          <a:off x="2673427"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151003</xdr:rowOff>
    </xdr:from>
    <xdr:to>
      <xdr:col>3</xdr:col>
      <xdr:colOff>3175</xdr:colOff>
      <xdr:row>36</xdr:row>
      <xdr:rowOff>81153</xdr:rowOff>
    </xdr:to>
    <xdr:sp macro="" textlink="">
      <xdr:nvSpPr>
        <xdr:cNvPr id="86" name="円/楕円 85"/>
        <xdr:cNvSpPr/>
      </xdr:nvSpPr>
      <xdr:spPr>
        <a:xfrm>
          <a:off x="1968500" y="615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72280</xdr:rowOff>
    </xdr:from>
    <xdr:ext cx="469744" cy="259045"/>
    <xdr:sp macro="" textlink="">
      <xdr:nvSpPr>
        <xdr:cNvPr id="87" name="テキスト ボックス 86"/>
        <xdr:cNvSpPr txBox="1"/>
      </xdr:nvSpPr>
      <xdr:spPr>
        <a:xfrm>
          <a:off x="1784427" y="624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144526</xdr:rowOff>
    </xdr:from>
    <xdr:to>
      <xdr:col>1</xdr:col>
      <xdr:colOff>485775</xdr:colOff>
      <xdr:row>35</xdr:row>
      <xdr:rowOff>74676</xdr:rowOff>
    </xdr:to>
    <xdr:sp macro="" textlink="">
      <xdr:nvSpPr>
        <xdr:cNvPr id="88" name="円/楕円 87"/>
        <xdr:cNvSpPr/>
      </xdr:nvSpPr>
      <xdr:spPr>
        <a:xfrm>
          <a:off x="1079500" y="59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65803</xdr:rowOff>
    </xdr:from>
    <xdr:ext cx="469744" cy="259045"/>
    <xdr:sp macro="" textlink="">
      <xdr:nvSpPr>
        <xdr:cNvPr id="89" name="テキスト ボックス 88"/>
        <xdr:cNvSpPr txBox="1"/>
      </xdr:nvSpPr>
      <xdr:spPr>
        <a:xfrm>
          <a:off x="895427" y="606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156518</xdr:rowOff>
    </xdr:from>
    <xdr:to>
      <xdr:col>6</xdr:col>
      <xdr:colOff>511175</xdr:colOff>
      <xdr:row>57</xdr:row>
      <xdr:rowOff>78272</xdr:rowOff>
    </xdr:to>
    <xdr:cxnSp macro="">
      <xdr:nvCxnSpPr>
        <xdr:cNvPr id="121" name="直線コネクタ 120"/>
        <xdr:cNvCxnSpPr/>
      </xdr:nvCxnSpPr>
      <xdr:spPr>
        <a:xfrm flipV="1">
          <a:off x="3797300" y="9586268"/>
          <a:ext cx="838200" cy="26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153787</xdr:rowOff>
    </xdr:from>
    <xdr:ext cx="534377" cy="259045"/>
    <xdr:sp macro="" textlink="">
      <xdr:nvSpPr>
        <xdr:cNvPr id="122" name="総務費平均値テキスト"/>
        <xdr:cNvSpPr txBox="1"/>
      </xdr:nvSpPr>
      <xdr:spPr>
        <a:xfrm>
          <a:off x="4686300" y="958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68949</xdr:rowOff>
    </xdr:from>
    <xdr:to>
      <xdr:col>5</xdr:col>
      <xdr:colOff>358775</xdr:colOff>
      <xdr:row>57</xdr:row>
      <xdr:rowOff>78272</xdr:rowOff>
    </xdr:to>
    <xdr:cxnSp macro="">
      <xdr:nvCxnSpPr>
        <xdr:cNvPr id="124" name="直線コネクタ 123"/>
        <xdr:cNvCxnSpPr/>
      </xdr:nvCxnSpPr>
      <xdr:spPr>
        <a:xfrm>
          <a:off x="2908300" y="9841599"/>
          <a:ext cx="8890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29366</xdr:rowOff>
    </xdr:from>
    <xdr:to>
      <xdr:col>5</xdr:col>
      <xdr:colOff>409575</xdr:colOff>
      <xdr:row>55</xdr:row>
      <xdr:rowOff>130966</xdr:rowOff>
    </xdr:to>
    <xdr:sp macro="" textlink="">
      <xdr:nvSpPr>
        <xdr:cNvPr id="125" name="フローチャート : 判断 124"/>
        <xdr:cNvSpPr/>
      </xdr:nvSpPr>
      <xdr:spPr>
        <a:xfrm>
          <a:off x="3746500" y="9459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147493</xdr:rowOff>
    </xdr:from>
    <xdr:ext cx="534377" cy="259045"/>
    <xdr:sp macro="" textlink="">
      <xdr:nvSpPr>
        <xdr:cNvPr id="126" name="テキスト ボックス 125"/>
        <xdr:cNvSpPr txBox="1"/>
      </xdr:nvSpPr>
      <xdr:spPr>
        <a:xfrm>
          <a:off x="3530111" y="923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155587</xdr:rowOff>
    </xdr:from>
    <xdr:to>
      <xdr:col>4</xdr:col>
      <xdr:colOff>155575</xdr:colOff>
      <xdr:row>57</xdr:row>
      <xdr:rowOff>68949</xdr:rowOff>
    </xdr:to>
    <xdr:cxnSp macro="">
      <xdr:nvCxnSpPr>
        <xdr:cNvPr id="127" name="直線コネクタ 126"/>
        <xdr:cNvCxnSpPr/>
      </xdr:nvCxnSpPr>
      <xdr:spPr>
        <a:xfrm>
          <a:off x="2019300" y="9756787"/>
          <a:ext cx="889000" cy="8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150198</xdr:rowOff>
    </xdr:from>
    <xdr:to>
      <xdr:col>4</xdr:col>
      <xdr:colOff>206375</xdr:colOff>
      <xdr:row>55</xdr:row>
      <xdr:rowOff>80348</xdr:rowOff>
    </xdr:to>
    <xdr:sp macro="" textlink="">
      <xdr:nvSpPr>
        <xdr:cNvPr id="128" name="フローチャート : 判断 127"/>
        <xdr:cNvSpPr/>
      </xdr:nvSpPr>
      <xdr:spPr>
        <a:xfrm>
          <a:off x="2857500" y="94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96875</xdr:rowOff>
    </xdr:from>
    <xdr:ext cx="534377" cy="259045"/>
    <xdr:sp macro="" textlink="">
      <xdr:nvSpPr>
        <xdr:cNvPr id="129" name="テキスト ボックス 128"/>
        <xdr:cNvSpPr txBox="1"/>
      </xdr:nvSpPr>
      <xdr:spPr>
        <a:xfrm>
          <a:off x="2641111" y="918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155587</xdr:rowOff>
    </xdr:from>
    <xdr:to>
      <xdr:col>2</xdr:col>
      <xdr:colOff>638175</xdr:colOff>
      <xdr:row>57</xdr:row>
      <xdr:rowOff>88559</xdr:rowOff>
    </xdr:to>
    <xdr:cxnSp macro="">
      <xdr:nvCxnSpPr>
        <xdr:cNvPr id="130" name="直線コネクタ 129"/>
        <xdr:cNvCxnSpPr/>
      </xdr:nvCxnSpPr>
      <xdr:spPr>
        <a:xfrm flipV="1">
          <a:off x="1130300" y="9756787"/>
          <a:ext cx="889000" cy="10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75951</xdr:rowOff>
    </xdr:from>
    <xdr:to>
      <xdr:col>3</xdr:col>
      <xdr:colOff>3175</xdr:colOff>
      <xdr:row>56</xdr:row>
      <xdr:rowOff>6101</xdr:rowOff>
    </xdr:to>
    <xdr:sp macro="" textlink="">
      <xdr:nvSpPr>
        <xdr:cNvPr id="131" name="フローチャート : 判断 130"/>
        <xdr:cNvSpPr/>
      </xdr:nvSpPr>
      <xdr:spPr>
        <a:xfrm>
          <a:off x="1968500" y="95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22628</xdr:rowOff>
    </xdr:from>
    <xdr:ext cx="534377" cy="259045"/>
    <xdr:sp macro="" textlink="">
      <xdr:nvSpPr>
        <xdr:cNvPr id="132" name="テキスト ボックス 131"/>
        <xdr:cNvSpPr txBox="1"/>
      </xdr:nvSpPr>
      <xdr:spPr>
        <a:xfrm>
          <a:off x="1752111" y="92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40192</xdr:rowOff>
    </xdr:from>
    <xdr:to>
      <xdr:col>1</xdr:col>
      <xdr:colOff>485775</xdr:colOff>
      <xdr:row>55</xdr:row>
      <xdr:rowOff>141792</xdr:rowOff>
    </xdr:to>
    <xdr:sp macro="" textlink="">
      <xdr:nvSpPr>
        <xdr:cNvPr id="133" name="フローチャート : 判断 132"/>
        <xdr:cNvSpPr/>
      </xdr:nvSpPr>
      <xdr:spPr>
        <a:xfrm>
          <a:off x="1079500" y="946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158319</xdr:rowOff>
    </xdr:from>
    <xdr:ext cx="534377" cy="259045"/>
    <xdr:sp macro="" textlink="">
      <xdr:nvSpPr>
        <xdr:cNvPr id="134" name="テキスト ボックス 133"/>
        <xdr:cNvSpPr txBox="1"/>
      </xdr:nvSpPr>
      <xdr:spPr>
        <a:xfrm>
          <a:off x="863111" y="924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105718</xdr:rowOff>
    </xdr:from>
    <xdr:to>
      <xdr:col>6</xdr:col>
      <xdr:colOff>561975</xdr:colOff>
      <xdr:row>56</xdr:row>
      <xdr:rowOff>35868</xdr:rowOff>
    </xdr:to>
    <xdr:sp macro="" textlink="">
      <xdr:nvSpPr>
        <xdr:cNvPr id="140" name="円/楕円 139"/>
        <xdr:cNvSpPr/>
      </xdr:nvSpPr>
      <xdr:spPr>
        <a:xfrm>
          <a:off x="4584700" y="953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128595</xdr:rowOff>
    </xdr:from>
    <xdr:ext cx="534377" cy="259045"/>
    <xdr:sp macro="" textlink="">
      <xdr:nvSpPr>
        <xdr:cNvPr id="141" name="総務費該当値テキスト"/>
        <xdr:cNvSpPr txBox="1"/>
      </xdr:nvSpPr>
      <xdr:spPr>
        <a:xfrm>
          <a:off x="4686300" y="938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58,470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27472</xdr:rowOff>
    </xdr:from>
    <xdr:to>
      <xdr:col>5</xdr:col>
      <xdr:colOff>409575</xdr:colOff>
      <xdr:row>57</xdr:row>
      <xdr:rowOff>129072</xdr:rowOff>
    </xdr:to>
    <xdr:sp macro="" textlink="">
      <xdr:nvSpPr>
        <xdr:cNvPr id="142" name="円/楕円 141"/>
        <xdr:cNvSpPr/>
      </xdr:nvSpPr>
      <xdr:spPr>
        <a:xfrm>
          <a:off x="3746500" y="980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120199</xdr:rowOff>
    </xdr:from>
    <xdr:ext cx="534377" cy="259045"/>
    <xdr:sp macro="" textlink="">
      <xdr:nvSpPr>
        <xdr:cNvPr id="143" name="テキスト ボックス 142"/>
        <xdr:cNvSpPr txBox="1"/>
      </xdr:nvSpPr>
      <xdr:spPr>
        <a:xfrm>
          <a:off x="3530111" y="98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18149</xdr:rowOff>
    </xdr:from>
    <xdr:to>
      <xdr:col>4</xdr:col>
      <xdr:colOff>206375</xdr:colOff>
      <xdr:row>57</xdr:row>
      <xdr:rowOff>119749</xdr:rowOff>
    </xdr:to>
    <xdr:sp macro="" textlink="">
      <xdr:nvSpPr>
        <xdr:cNvPr id="144" name="円/楕円 143"/>
        <xdr:cNvSpPr/>
      </xdr:nvSpPr>
      <xdr:spPr>
        <a:xfrm>
          <a:off x="2857500" y="979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110876</xdr:rowOff>
    </xdr:from>
    <xdr:ext cx="534377" cy="259045"/>
    <xdr:sp macro="" textlink="">
      <xdr:nvSpPr>
        <xdr:cNvPr id="145" name="テキスト ボックス 144"/>
        <xdr:cNvSpPr txBox="1"/>
      </xdr:nvSpPr>
      <xdr:spPr>
        <a:xfrm>
          <a:off x="2641111" y="988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104787</xdr:rowOff>
    </xdr:from>
    <xdr:to>
      <xdr:col>3</xdr:col>
      <xdr:colOff>3175</xdr:colOff>
      <xdr:row>57</xdr:row>
      <xdr:rowOff>34937</xdr:rowOff>
    </xdr:to>
    <xdr:sp macro="" textlink="">
      <xdr:nvSpPr>
        <xdr:cNvPr id="146" name="円/楕円 145"/>
        <xdr:cNvSpPr/>
      </xdr:nvSpPr>
      <xdr:spPr>
        <a:xfrm>
          <a:off x="1968500" y="970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26064</xdr:rowOff>
    </xdr:from>
    <xdr:ext cx="534377" cy="259045"/>
    <xdr:sp macro="" textlink="">
      <xdr:nvSpPr>
        <xdr:cNvPr id="147" name="テキスト ボックス 146"/>
        <xdr:cNvSpPr txBox="1"/>
      </xdr:nvSpPr>
      <xdr:spPr>
        <a:xfrm>
          <a:off x="1752111" y="979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37759</xdr:rowOff>
    </xdr:from>
    <xdr:to>
      <xdr:col>1</xdr:col>
      <xdr:colOff>485775</xdr:colOff>
      <xdr:row>57</xdr:row>
      <xdr:rowOff>139359</xdr:rowOff>
    </xdr:to>
    <xdr:sp macro="" textlink="">
      <xdr:nvSpPr>
        <xdr:cNvPr id="148" name="円/楕円 147"/>
        <xdr:cNvSpPr/>
      </xdr:nvSpPr>
      <xdr:spPr>
        <a:xfrm>
          <a:off x="1079500" y="981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130486</xdr:rowOff>
    </xdr:from>
    <xdr:ext cx="534377" cy="259045"/>
    <xdr:sp macro="" textlink="">
      <xdr:nvSpPr>
        <xdr:cNvPr id="149" name="テキスト ボックス 148"/>
        <xdr:cNvSpPr txBox="1"/>
      </xdr:nvSpPr>
      <xdr:spPr>
        <a:xfrm>
          <a:off x="863111" y="990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149168</xdr:rowOff>
    </xdr:from>
    <xdr:to>
      <xdr:col>6</xdr:col>
      <xdr:colOff>511175</xdr:colOff>
      <xdr:row>77</xdr:row>
      <xdr:rowOff>18941</xdr:rowOff>
    </xdr:to>
    <xdr:cxnSp macro="">
      <xdr:nvCxnSpPr>
        <xdr:cNvPr id="179" name="直線コネクタ 178"/>
        <xdr:cNvCxnSpPr/>
      </xdr:nvCxnSpPr>
      <xdr:spPr>
        <a:xfrm>
          <a:off x="3797300" y="13179368"/>
          <a:ext cx="838200" cy="4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149168</xdr:rowOff>
    </xdr:from>
    <xdr:to>
      <xdr:col>5</xdr:col>
      <xdr:colOff>358775</xdr:colOff>
      <xdr:row>77</xdr:row>
      <xdr:rowOff>116230</xdr:rowOff>
    </xdr:to>
    <xdr:cxnSp macro="">
      <xdr:nvCxnSpPr>
        <xdr:cNvPr id="182" name="直線コネクタ 181"/>
        <xdr:cNvCxnSpPr/>
      </xdr:nvCxnSpPr>
      <xdr:spPr>
        <a:xfrm flipV="1">
          <a:off x="2908300" y="13179368"/>
          <a:ext cx="889000" cy="13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115894</xdr:rowOff>
    </xdr:from>
    <xdr:to>
      <xdr:col>5</xdr:col>
      <xdr:colOff>409575</xdr:colOff>
      <xdr:row>75</xdr:row>
      <xdr:rowOff>46044</xdr:rowOff>
    </xdr:to>
    <xdr:sp macro="" textlink="">
      <xdr:nvSpPr>
        <xdr:cNvPr id="183" name="フローチャート : 判断 182"/>
        <xdr:cNvSpPr/>
      </xdr:nvSpPr>
      <xdr:spPr>
        <a:xfrm>
          <a:off x="3746500" y="1280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62571</xdr:rowOff>
    </xdr:from>
    <xdr:ext cx="599010" cy="259045"/>
    <xdr:sp macro="" textlink="">
      <xdr:nvSpPr>
        <xdr:cNvPr id="184" name="テキスト ボックス 183"/>
        <xdr:cNvSpPr txBox="1"/>
      </xdr:nvSpPr>
      <xdr:spPr>
        <a:xfrm>
          <a:off x="3497794" y="1257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116230</xdr:rowOff>
    </xdr:from>
    <xdr:to>
      <xdr:col>4</xdr:col>
      <xdr:colOff>155575</xdr:colOff>
      <xdr:row>77</xdr:row>
      <xdr:rowOff>166503</xdr:rowOff>
    </xdr:to>
    <xdr:cxnSp macro="">
      <xdr:nvCxnSpPr>
        <xdr:cNvPr id="185" name="直線コネクタ 184"/>
        <xdr:cNvCxnSpPr/>
      </xdr:nvCxnSpPr>
      <xdr:spPr>
        <a:xfrm flipV="1">
          <a:off x="2019300" y="13317880"/>
          <a:ext cx="889000" cy="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222</xdr:rowOff>
    </xdr:from>
    <xdr:to>
      <xdr:col>4</xdr:col>
      <xdr:colOff>206375</xdr:colOff>
      <xdr:row>75</xdr:row>
      <xdr:rowOff>101822</xdr:rowOff>
    </xdr:to>
    <xdr:sp macro="" textlink="">
      <xdr:nvSpPr>
        <xdr:cNvPr id="186" name="フローチャート : 判断 185"/>
        <xdr:cNvSpPr/>
      </xdr:nvSpPr>
      <xdr:spPr>
        <a:xfrm>
          <a:off x="2857500" y="1285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118349</xdr:rowOff>
    </xdr:from>
    <xdr:ext cx="599010" cy="259045"/>
    <xdr:sp macro="" textlink="">
      <xdr:nvSpPr>
        <xdr:cNvPr id="187" name="テキスト ボックス 186"/>
        <xdr:cNvSpPr txBox="1"/>
      </xdr:nvSpPr>
      <xdr:spPr>
        <a:xfrm>
          <a:off x="2608794" y="1263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14256</xdr:rowOff>
    </xdr:from>
    <xdr:to>
      <xdr:col>2</xdr:col>
      <xdr:colOff>638175</xdr:colOff>
      <xdr:row>77</xdr:row>
      <xdr:rowOff>166503</xdr:rowOff>
    </xdr:to>
    <xdr:cxnSp macro="">
      <xdr:nvCxnSpPr>
        <xdr:cNvPr id="188" name="直線コネクタ 187"/>
        <xdr:cNvCxnSpPr/>
      </xdr:nvCxnSpPr>
      <xdr:spPr>
        <a:xfrm>
          <a:off x="1130300" y="13215906"/>
          <a:ext cx="889000" cy="1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74784</xdr:rowOff>
    </xdr:from>
    <xdr:to>
      <xdr:col>3</xdr:col>
      <xdr:colOff>3175</xdr:colOff>
      <xdr:row>76</xdr:row>
      <xdr:rowOff>4933</xdr:rowOff>
    </xdr:to>
    <xdr:sp macro="" textlink="">
      <xdr:nvSpPr>
        <xdr:cNvPr id="189" name="フローチャート : 判断 188"/>
        <xdr:cNvSpPr/>
      </xdr:nvSpPr>
      <xdr:spPr>
        <a:xfrm>
          <a:off x="1968500" y="129335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21461</xdr:rowOff>
    </xdr:from>
    <xdr:ext cx="599010" cy="259045"/>
    <xdr:sp macro="" textlink="">
      <xdr:nvSpPr>
        <xdr:cNvPr id="190" name="テキスト ボックス 189"/>
        <xdr:cNvSpPr txBox="1"/>
      </xdr:nvSpPr>
      <xdr:spPr>
        <a:xfrm>
          <a:off x="1719794" y="1270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73774</xdr:rowOff>
    </xdr:from>
    <xdr:to>
      <xdr:col>1</xdr:col>
      <xdr:colOff>485775</xdr:colOff>
      <xdr:row>77</xdr:row>
      <xdr:rowOff>3924</xdr:rowOff>
    </xdr:to>
    <xdr:sp macro="" textlink="">
      <xdr:nvSpPr>
        <xdr:cNvPr id="191" name="フローチャート : 判断 190"/>
        <xdr:cNvSpPr/>
      </xdr:nvSpPr>
      <xdr:spPr>
        <a:xfrm>
          <a:off x="1079500" y="1310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20452</xdr:rowOff>
    </xdr:from>
    <xdr:ext cx="599010" cy="259045"/>
    <xdr:sp macro="" textlink="">
      <xdr:nvSpPr>
        <xdr:cNvPr id="192" name="テキスト ボックス 191"/>
        <xdr:cNvSpPr txBox="1"/>
      </xdr:nvSpPr>
      <xdr:spPr>
        <a:xfrm>
          <a:off x="830794" y="1287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139591</xdr:rowOff>
    </xdr:from>
    <xdr:to>
      <xdr:col>6</xdr:col>
      <xdr:colOff>561975</xdr:colOff>
      <xdr:row>77</xdr:row>
      <xdr:rowOff>69741</xdr:rowOff>
    </xdr:to>
    <xdr:sp macro="" textlink="">
      <xdr:nvSpPr>
        <xdr:cNvPr id="198" name="円/楕円 197"/>
        <xdr:cNvSpPr/>
      </xdr:nvSpPr>
      <xdr:spPr>
        <a:xfrm>
          <a:off x="4584700" y="1316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118018</xdr:rowOff>
    </xdr:from>
    <xdr:ext cx="599010" cy="259045"/>
    <xdr:sp macro="" textlink="">
      <xdr:nvSpPr>
        <xdr:cNvPr id="199" name="民生費該当値テキスト"/>
        <xdr:cNvSpPr txBox="1"/>
      </xdr:nvSpPr>
      <xdr:spPr>
        <a:xfrm>
          <a:off x="4686300" y="1314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119,339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98368</xdr:rowOff>
    </xdr:from>
    <xdr:to>
      <xdr:col>5</xdr:col>
      <xdr:colOff>409575</xdr:colOff>
      <xdr:row>77</xdr:row>
      <xdr:rowOff>28518</xdr:rowOff>
    </xdr:to>
    <xdr:sp macro="" textlink="">
      <xdr:nvSpPr>
        <xdr:cNvPr id="200" name="円/楕円 199"/>
        <xdr:cNvSpPr/>
      </xdr:nvSpPr>
      <xdr:spPr>
        <a:xfrm>
          <a:off x="3746500" y="131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19645</xdr:rowOff>
    </xdr:from>
    <xdr:ext cx="599010" cy="259045"/>
    <xdr:sp macro="" textlink="">
      <xdr:nvSpPr>
        <xdr:cNvPr id="201" name="テキスト ボックス 200"/>
        <xdr:cNvSpPr txBox="1"/>
      </xdr:nvSpPr>
      <xdr:spPr>
        <a:xfrm>
          <a:off x="3497794" y="1322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121,503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65430</xdr:rowOff>
    </xdr:from>
    <xdr:to>
      <xdr:col>4</xdr:col>
      <xdr:colOff>206375</xdr:colOff>
      <xdr:row>77</xdr:row>
      <xdr:rowOff>167030</xdr:rowOff>
    </xdr:to>
    <xdr:sp macro="" textlink="">
      <xdr:nvSpPr>
        <xdr:cNvPr id="202" name="円/楕円 201"/>
        <xdr:cNvSpPr/>
      </xdr:nvSpPr>
      <xdr:spPr>
        <a:xfrm>
          <a:off x="2857500" y="132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158157</xdr:rowOff>
    </xdr:from>
    <xdr:ext cx="599010" cy="259045"/>
    <xdr:sp macro="" textlink="">
      <xdr:nvSpPr>
        <xdr:cNvPr id="203" name="テキスト ボックス 202"/>
        <xdr:cNvSpPr txBox="1"/>
      </xdr:nvSpPr>
      <xdr:spPr>
        <a:xfrm>
          <a:off x="2608794" y="1335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114,232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115703</xdr:rowOff>
    </xdr:from>
    <xdr:to>
      <xdr:col>3</xdr:col>
      <xdr:colOff>3175</xdr:colOff>
      <xdr:row>78</xdr:row>
      <xdr:rowOff>45853</xdr:rowOff>
    </xdr:to>
    <xdr:sp macro="" textlink="">
      <xdr:nvSpPr>
        <xdr:cNvPr id="204" name="円/楕円 203"/>
        <xdr:cNvSpPr/>
      </xdr:nvSpPr>
      <xdr:spPr>
        <a:xfrm>
          <a:off x="1968500" y="133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36980</xdr:rowOff>
    </xdr:from>
    <xdr:ext cx="599010" cy="259045"/>
    <xdr:sp macro="" textlink="">
      <xdr:nvSpPr>
        <xdr:cNvPr id="205" name="テキスト ボックス 204"/>
        <xdr:cNvSpPr txBox="1"/>
      </xdr:nvSpPr>
      <xdr:spPr>
        <a:xfrm>
          <a:off x="1719794" y="134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111,593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134906</xdr:rowOff>
    </xdr:from>
    <xdr:to>
      <xdr:col>1</xdr:col>
      <xdr:colOff>485775</xdr:colOff>
      <xdr:row>77</xdr:row>
      <xdr:rowOff>65056</xdr:rowOff>
    </xdr:to>
    <xdr:sp macro="" textlink="">
      <xdr:nvSpPr>
        <xdr:cNvPr id="206" name="円/楕円 205"/>
        <xdr:cNvSpPr/>
      </xdr:nvSpPr>
      <xdr:spPr>
        <a:xfrm>
          <a:off x="1079500" y="131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56183</xdr:rowOff>
    </xdr:from>
    <xdr:ext cx="599010" cy="259045"/>
    <xdr:sp macro="" textlink="">
      <xdr:nvSpPr>
        <xdr:cNvPr id="207" name="テキスト ボックス 206"/>
        <xdr:cNvSpPr txBox="1"/>
      </xdr:nvSpPr>
      <xdr:spPr>
        <a:xfrm>
          <a:off x="830794" y="1325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167875</xdr:rowOff>
    </xdr:from>
    <xdr:to>
      <xdr:col>6</xdr:col>
      <xdr:colOff>511175</xdr:colOff>
      <xdr:row>98</xdr:row>
      <xdr:rowOff>16142</xdr:rowOff>
    </xdr:to>
    <xdr:cxnSp macro="">
      <xdr:nvCxnSpPr>
        <xdr:cNvPr id="237" name="直線コネクタ 236"/>
        <xdr:cNvCxnSpPr/>
      </xdr:nvCxnSpPr>
      <xdr:spPr>
        <a:xfrm flipV="1">
          <a:off x="3797300" y="16798525"/>
          <a:ext cx="8382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16142</xdr:rowOff>
    </xdr:from>
    <xdr:to>
      <xdr:col>5</xdr:col>
      <xdr:colOff>358775</xdr:colOff>
      <xdr:row>98</xdr:row>
      <xdr:rowOff>71310</xdr:rowOff>
    </xdr:to>
    <xdr:cxnSp macro="">
      <xdr:nvCxnSpPr>
        <xdr:cNvPr id="240" name="直線コネクタ 239"/>
        <xdr:cNvCxnSpPr/>
      </xdr:nvCxnSpPr>
      <xdr:spPr>
        <a:xfrm flipV="1">
          <a:off x="2908300" y="16818242"/>
          <a:ext cx="889000" cy="5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622</xdr:rowOff>
    </xdr:from>
    <xdr:to>
      <xdr:col>5</xdr:col>
      <xdr:colOff>409575</xdr:colOff>
      <xdr:row>97</xdr:row>
      <xdr:rowOff>102222</xdr:rowOff>
    </xdr:to>
    <xdr:sp macro="" textlink="">
      <xdr:nvSpPr>
        <xdr:cNvPr id="241" name="フローチャート : 判断 240"/>
        <xdr:cNvSpPr/>
      </xdr:nvSpPr>
      <xdr:spPr>
        <a:xfrm>
          <a:off x="3746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118749</xdr:rowOff>
    </xdr:from>
    <xdr:ext cx="534377" cy="259045"/>
    <xdr:sp macro="" textlink="">
      <xdr:nvSpPr>
        <xdr:cNvPr id="242" name="テキスト ボックス 241"/>
        <xdr:cNvSpPr txBox="1"/>
      </xdr:nvSpPr>
      <xdr:spPr>
        <a:xfrm>
          <a:off x="3530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28790</xdr:rowOff>
    </xdr:from>
    <xdr:to>
      <xdr:col>4</xdr:col>
      <xdr:colOff>155575</xdr:colOff>
      <xdr:row>98</xdr:row>
      <xdr:rowOff>71310</xdr:rowOff>
    </xdr:to>
    <xdr:cxnSp macro="">
      <xdr:nvCxnSpPr>
        <xdr:cNvPr id="243" name="直線コネクタ 242"/>
        <xdr:cNvCxnSpPr/>
      </xdr:nvCxnSpPr>
      <xdr:spPr>
        <a:xfrm>
          <a:off x="2019300" y="16830890"/>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28321</xdr:rowOff>
    </xdr:from>
    <xdr:to>
      <xdr:col>4</xdr:col>
      <xdr:colOff>206375</xdr:colOff>
      <xdr:row>97</xdr:row>
      <xdr:rowOff>129921</xdr:rowOff>
    </xdr:to>
    <xdr:sp macro="" textlink="">
      <xdr:nvSpPr>
        <xdr:cNvPr id="244" name="フローチャート : 判断 243"/>
        <xdr:cNvSpPr/>
      </xdr:nvSpPr>
      <xdr:spPr>
        <a:xfrm>
          <a:off x="2857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146448</xdr:rowOff>
    </xdr:from>
    <xdr:ext cx="534377" cy="259045"/>
    <xdr:sp macro="" textlink="">
      <xdr:nvSpPr>
        <xdr:cNvPr id="245" name="テキスト ボックス 244"/>
        <xdr:cNvSpPr txBox="1"/>
      </xdr:nvSpPr>
      <xdr:spPr>
        <a:xfrm>
          <a:off x="2641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28790</xdr:rowOff>
    </xdr:from>
    <xdr:to>
      <xdr:col>2</xdr:col>
      <xdr:colOff>638175</xdr:colOff>
      <xdr:row>98</xdr:row>
      <xdr:rowOff>40850</xdr:rowOff>
    </xdr:to>
    <xdr:cxnSp macro="">
      <xdr:nvCxnSpPr>
        <xdr:cNvPr id="246" name="直線コネクタ 245"/>
        <xdr:cNvCxnSpPr/>
      </xdr:nvCxnSpPr>
      <xdr:spPr>
        <a:xfrm flipV="1">
          <a:off x="1130300" y="16830890"/>
          <a:ext cx="889000" cy="1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28263</xdr:rowOff>
    </xdr:from>
    <xdr:to>
      <xdr:col>3</xdr:col>
      <xdr:colOff>3175</xdr:colOff>
      <xdr:row>97</xdr:row>
      <xdr:rowOff>129863</xdr:rowOff>
    </xdr:to>
    <xdr:sp macro="" textlink="">
      <xdr:nvSpPr>
        <xdr:cNvPr id="247" name="フローチャート : 判断 246"/>
        <xdr:cNvSpPr/>
      </xdr:nvSpPr>
      <xdr:spPr>
        <a:xfrm>
          <a:off x="1968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146390</xdr:rowOff>
    </xdr:from>
    <xdr:ext cx="534377" cy="259045"/>
    <xdr:sp macro="" textlink="">
      <xdr:nvSpPr>
        <xdr:cNvPr id="248" name="テキスト ボックス 247"/>
        <xdr:cNvSpPr txBox="1"/>
      </xdr:nvSpPr>
      <xdr:spPr>
        <a:xfrm>
          <a:off x="1752111" y="1643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8967</xdr:rowOff>
    </xdr:from>
    <xdr:to>
      <xdr:col>1</xdr:col>
      <xdr:colOff>485775</xdr:colOff>
      <xdr:row>97</xdr:row>
      <xdr:rowOff>110567</xdr:rowOff>
    </xdr:to>
    <xdr:sp macro="" textlink="">
      <xdr:nvSpPr>
        <xdr:cNvPr id="249" name="フローチャート : 判断 248"/>
        <xdr:cNvSpPr/>
      </xdr:nvSpPr>
      <xdr:spPr>
        <a:xfrm>
          <a:off x="1079500" y="166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127094</xdr:rowOff>
    </xdr:from>
    <xdr:ext cx="534377" cy="259045"/>
    <xdr:sp macro="" textlink="">
      <xdr:nvSpPr>
        <xdr:cNvPr id="250" name="テキスト ボックス 249"/>
        <xdr:cNvSpPr txBox="1"/>
      </xdr:nvSpPr>
      <xdr:spPr>
        <a:xfrm>
          <a:off x="863111" y="16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117075</xdr:rowOff>
    </xdr:from>
    <xdr:to>
      <xdr:col>6</xdr:col>
      <xdr:colOff>561975</xdr:colOff>
      <xdr:row>98</xdr:row>
      <xdr:rowOff>47225</xdr:rowOff>
    </xdr:to>
    <xdr:sp macro="" textlink="">
      <xdr:nvSpPr>
        <xdr:cNvPr id="256" name="円/楕円 255"/>
        <xdr:cNvSpPr/>
      </xdr:nvSpPr>
      <xdr:spPr>
        <a:xfrm>
          <a:off x="4584700" y="167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95502</xdr:rowOff>
    </xdr:from>
    <xdr:ext cx="534377" cy="259045"/>
    <xdr:sp macro="" textlink="">
      <xdr:nvSpPr>
        <xdr:cNvPr id="257" name="衛生費該当値テキスト"/>
        <xdr:cNvSpPr txBox="1"/>
      </xdr:nvSpPr>
      <xdr:spPr>
        <a:xfrm>
          <a:off x="4686300" y="1672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31,521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136792</xdr:rowOff>
    </xdr:from>
    <xdr:to>
      <xdr:col>5</xdr:col>
      <xdr:colOff>409575</xdr:colOff>
      <xdr:row>98</xdr:row>
      <xdr:rowOff>66942</xdr:rowOff>
    </xdr:to>
    <xdr:sp macro="" textlink="">
      <xdr:nvSpPr>
        <xdr:cNvPr id="258" name="円/楕円 257"/>
        <xdr:cNvSpPr/>
      </xdr:nvSpPr>
      <xdr:spPr>
        <a:xfrm>
          <a:off x="3746500" y="1676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58069</xdr:rowOff>
    </xdr:from>
    <xdr:ext cx="534377" cy="259045"/>
    <xdr:sp macro="" textlink="">
      <xdr:nvSpPr>
        <xdr:cNvPr id="259" name="テキスト ボックス 258"/>
        <xdr:cNvSpPr txBox="1"/>
      </xdr:nvSpPr>
      <xdr:spPr>
        <a:xfrm>
          <a:off x="3530111" y="1686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20510</xdr:rowOff>
    </xdr:from>
    <xdr:to>
      <xdr:col>4</xdr:col>
      <xdr:colOff>206375</xdr:colOff>
      <xdr:row>98</xdr:row>
      <xdr:rowOff>122110</xdr:rowOff>
    </xdr:to>
    <xdr:sp macro="" textlink="">
      <xdr:nvSpPr>
        <xdr:cNvPr id="260" name="円/楕円 259"/>
        <xdr:cNvSpPr/>
      </xdr:nvSpPr>
      <xdr:spPr>
        <a:xfrm>
          <a:off x="2857500" y="168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113237</xdr:rowOff>
    </xdr:from>
    <xdr:ext cx="534377" cy="259045"/>
    <xdr:sp macro="" textlink="">
      <xdr:nvSpPr>
        <xdr:cNvPr id="261" name="テキスト ボックス 260"/>
        <xdr:cNvSpPr txBox="1"/>
      </xdr:nvSpPr>
      <xdr:spPr>
        <a:xfrm>
          <a:off x="2641111" y="169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149440</xdr:rowOff>
    </xdr:from>
    <xdr:to>
      <xdr:col>3</xdr:col>
      <xdr:colOff>3175</xdr:colOff>
      <xdr:row>98</xdr:row>
      <xdr:rowOff>79590</xdr:rowOff>
    </xdr:to>
    <xdr:sp macro="" textlink="">
      <xdr:nvSpPr>
        <xdr:cNvPr id="262" name="円/楕円 261"/>
        <xdr:cNvSpPr/>
      </xdr:nvSpPr>
      <xdr:spPr>
        <a:xfrm>
          <a:off x="1968500" y="167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70717</xdr:rowOff>
    </xdr:from>
    <xdr:ext cx="534377" cy="259045"/>
    <xdr:sp macro="" textlink="">
      <xdr:nvSpPr>
        <xdr:cNvPr id="263" name="テキスト ボックス 262"/>
        <xdr:cNvSpPr txBox="1"/>
      </xdr:nvSpPr>
      <xdr:spPr>
        <a:xfrm>
          <a:off x="1752111" y="1687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161500</xdr:rowOff>
    </xdr:from>
    <xdr:to>
      <xdr:col>1</xdr:col>
      <xdr:colOff>485775</xdr:colOff>
      <xdr:row>98</xdr:row>
      <xdr:rowOff>91650</xdr:rowOff>
    </xdr:to>
    <xdr:sp macro="" textlink="">
      <xdr:nvSpPr>
        <xdr:cNvPr id="264" name="円/楕円 263"/>
        <xdr:cNvSpPr/>
      </xdr:nvSpPr>
      <xdr:spPr>
        <a:xfrm>
          <a:off x="1079500" y="167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82777</xdr:rowOff>
    </xdr:from>
    <xdr:ext cx="534377" cy="259045"/>
    <xdr:sp macro="" textlink="">
      <xdr:nvSpPr>
        <xdr:cNvPr id="265" name="テキスト ボックス 264"/>
        <xdr:cNvSpPr txBox="1"/>
      </xdr:nvSpPr>
      <xdr:spPr>
        <a:xfrm>
          <a:off x="863111" y="168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80996</xdr:rowOff>
    </xdr:from>
    <xdr:to>
      <xdr:col>15</xdr:col>
      <xdr:colOff>180975</xdr:colOff>
      <xdr:row>38</xdr:row>
      <xdr:rowOff>101981</xdr:rowOff>
    </xdr:to>
    <xdr:cxnSp macro="">
      <xdr:nvCxnSpPr>
        <xdr:cNvPr id="292" name="直線コネクタ 291"/>
        <xdr:cNvCxnSpPr/>
      </xdr:nvCxnSpPr>
      <xdr:spPr>
        <a:xfrm>
          <a:off x="9639300" y="6596096"/>
          <a:ext cx="8382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80996</xdr:rowOff>
    </xdr:from>
    <xdr:to>
      <xdr:col>14</xdr:col>
      <xdr:colOff>28575</xdr:colOff>
      <xdr:row>38</xdr:row>
      <xdr:rowOff>87213</xdr:rowOff>
    </xdr:to>
    <xdr:cxnSp macro="">
      <xdr:nvCxnSpPr>
        <xdr:cNvPr id="295" name="直線コネクタ 294"/>
        <xdr:cNvCxnSpPr/>
      </xdr:nvCxnSpPr>
      <xdr:spPr>
        <a:xfrm flipV="1">
          <a:off x="8750300" y="6596096"/>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17668</xdr:rowOff>
    </xdr:from>
    <xdr:to>
      <xdr:col>14</xdr:col>
      <xdr:colOff>79375</xdr:colOff>
      <xdr:row>38</xdr:row>
      <xdr:rowOff>119268</xdr:rowOff>
    </xdr:to>
    <xdr:sp macro="" textlink="">
      <xdr:nvSpPr>
        <xdr:cNvPr id="296" name="フローチャート : 判断 295"/>
        <xdr:cNvSpPr/>
      </xdr:nvSpPr>
      <xdr:spPr>
        <a:xfrm>
          <a:off x="9588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135795</xdr:rowOff>
    </xdr:from>
    <xdr:ext cx="469744" cy="259045"/>
    <xdr:sp macro="" textlink="">
      <xdr:nvSpPr>
        <xdr:cNvPr id="297" name="テキスト ボックス 296"/>
        <xdr:cNvSpPr txBox="1"/>
      </xdr:nvSpPr>
      <xdr:spPr>
        <a:xfrm>
          <a:off x="9404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80538</xdr:rowOff>
    </xdr:from>
    <xdr:to>
      <xdr:col>12</xdr:col>
      <xdr:colOff>511175</xdr:colOff>
      <xdr:row>38</xdr:row>
      <xdr:rowOff>87213</xdr:rowOff>
    </xdr:to>
    <xdr:cxnSp macro="">
      <xdr:nvCxnSpPr>
        <xdr:cNvPr id="298" name="直線コネクタ 297"/>
        <xdr:cNvCxnSpPr/>
      </xdr:nvCxnSpPr>
      <xdr:spPr>
        <a:xfrm>
          <a:off x="7861300" y="6595638"/>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170921</xdr:rowOff>
    </xdr:from>
    <xdr:to>
      <xdr:col>12</xdr:col>
      <xdr:colOff>561975</xdr:colOff>
      <xdr:row>38</xdr:row>
      <xdr:rowOff>101071</xdr:rowOff>
    </xdr:to>
    <xdr:sp macro="" textlink="">
      <xdr:nvSpPr>
        <xdr:cNvPr id="299" name="フローチャート : 判断 298"/>
        <xdr:cNvSpPr/>
      </xdr:nvSpPr>
      <xdr:spPr>
        <a:xfrm>
          <a:off x="8699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117599</xdr:rowOff>
    </xdr:from>
    <xdr:ext cx="469744" cy="259045"/>
    <xdr:sp macro="" textlink="">
      <xdr:nvSpPr>
        <xdr:cNvPr id="300" name="テキスト ボックス 299"/>
        <xdr:cNvSpPr txBox="1"/>
      </xdr:nvSpPr>
      <xdr:spPr>
        <a:xfrm>
          <a:off x="8515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14198</xdr:rowOff>
    </xdr:from>
    <xdr:to>
      <xdr:col>11</xdr:col>
      <xdr:colOff>307975</xdr:colOff>
      <xdr:row>38</xdr:row>
      <xdr:rowOff>80538</xdr:rowOff>
    </xdr:to>
    <xdr:cxnSp macro="">
      <xdr:nvCxnSpPr>
        <xdr:cNvPr id="301" name="直線コネクタ 300"/>
        <xdr:cNvCxnSpPr/>
      </xdr:nvCxnSpPr>
      <xdr:spPr>
        <a:xfrm>
          <a:off x="6972300" y="6529298"/>
          <a:ext cx="889000" cy="6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156520</xdr:rowOff>
    </xdr:from>
    <xdr:to>
      <xdr:col>11</xdr:col>
      <xdr:colOff>358775</xdr:colOff>
      <xdr:row>38</xdr:row>
      <xdr:rowOff>86670</xdr:rowOff>
    </xdr:to>
    <xdr:sp macro="" textlink="">
      <xdr:nvSpPr>
        <xdr:cNvPr id="302" name="フローチャート : 判断 301"/>
        <xdr:cNvSpPr/>
      </xdr:nvSpPr>
      <xdr:spPr>
        <a:xfrm>
          <a:off x="7810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103197</xdr:rowOff>
    </xdr:from>
    <xdr:ext cx="469744" cy="259045"/>
    <xdr:sp macro="" textlink="">
      <xdr:nvSpPr>
        <xdr:cNvPr id="303" name="テキスト ボックス 302"/>
        <xdr:cNvSpPr txBox="1"/>
      </xdr:nvSpPr>
      <xdr:spPr>
        <a:xfrm>
          <a:off x="7626427" y="62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127625</xdr:rowOff>
    </xdr:from>
    <xdr:to>
      <xdr:col>10</xdr:col>
      <xdr:colOff>155575</xdr:colOff>
      <xdr:row>38</xdr:row>
      <xdr:rowOff>57775</xdr:rowOff>
    </xdr:to>
    <xdr:sp macro="" textlink="">
      <xdr:nvSpPr>
        <xdr:cNvPr id="304" name="フローチャート : 判断 303"/>
        <xdr:cNvSpPr/>
      </xdr:nvSpPr>
      <xdr:spPr>
        <a:xfrm>
          <a:off x="6921500" y="64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74302</xdr:rowOff>
    </xdr:from>
    <xdr:ext cx="469744" cy="259045"/>
    <xdr:sp macro="" textlink="">
      <xdr:nvSpPr>
        <xdr:cNvPr id="305" name="テキスト ボックス 304"/>
        <xdr:cNvSpPr txBox="1"/>
      </xdr:nvSpPr>
      <xdr:spPr>
        <a:xfrm>
          <a:off x="6737427" y="624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51181</xdr:rowOff>
    </xdr:from>
    <xdr:to>
      <xdr:col>15</xdr:col>
      <xdr:colOff>231775</xdr:colOff>
      <xdr:row>38</xdr:row>
      <xdr:rowOff>152781</xdr:rowOff>
    </xdr:to>
    <xdr:sp macro="" textlink="">
      <xdr:nvSpPr>
        <xdr:cNvPr id="311" name="円/楕円 310"/>
        <xdr:cNvSpPr/>
      </xdr:nvSpPr>
      <xdr:spPr>
        <a:xfrm>
          <a:off x="104267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378565" cy="259045"/>
    <xdr:sp macro="" textlink="">
      <xdr:nvSpPr>
        <xdr:cNvPr id="312" name="労働費該当値テキスト"/>
        <xdr:cNvSpPr txBox="1"/>
      </xdr:nvSpPr>
      <xdr:spPr>
        <a:xfrm>
          <a:off x="10528300" y="650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30196</xdr:rowOff>
    </xdr:from>
    <xdr:to>
      <xdr:col>14</xdr:col>
      <xdr:colOff>79375</xdr:colOff>
      <xdr:row>38</xdr:row>
      <xdr:rowOff>131796</xdr:rowOff>
    </xdr:to>
    <xdr:sp macro="" textlink="">
      <xdr:nvSpPr>
        <xdr:cNvPr id="313" name="円/楕円 312"/>
        <xdr:cNvSpPr/>
      </xdr:nvSpPr>
      <xdr:spPr>
        <a:xfrm>
          <a:off x="9588500" y="654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122923</xdr:rowOff>
    </xdr:from>
    <xdr:ext cx="469744" cy="259045"/>
    <xdr:sp macro="" textlink="">
      <xdr:nvSpPr>
        <xdr:cNvPr id="314" name="テキスト ボックス 313"/>
        <xdr:cNvSpPr txBox="1"/>
      </xdr:nvSpPr>
      <xdr:spPr>
        <a:xfrm>
          <a:off x="9404427" y="663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36413</xdr:rowOff>
    </xdr:from>
    <xdr:to>
      <xdr:col>12</xdr:col>
      <xdr:colOff>561975</xdr:colOff>
      <xdr:row>38</xdr:row>
      <xdr:rowOff>138013</xdr:rowOff>
    </xdr:to>
    <xdr:sp macro="" textlink="">
      <xdr:nvSpPr>
        <xdr:cNvPr id="315" name="円/楕円 314"/>
        <xdr:cNvSpPr/>
      </xdr:nvSpPr>
      <xdr:spPr>
        <a:xfrm>
          <a:off x="8699500" y="65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129140</xdr:rowOff>
    </xdr:from>
    <xdr:ext cx="469744" cy="259045"/>
    <xdr:sp macro="" textlink="">
      <xdr:nvSpPr>
        <xdr:cNvPr id="316" name="テキスト ボックス 315"/>
        <xdr:cNvSpPr txBox="1"/>
      </xdr:nvSpPr>
      <xdr:spPr>
        <a:xfrm>
          <a:off x="8515427" y="664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29738</xdr:rowOff>
    </xdr:from>
    <xdr:to>
      <xdr:col>11</xdr:col>
      <xdr:colOff>358775</xdr:colOff>
      <xdr:row>38</xdr:row>
      <xdr:rowOff>131338</xdr:rowOff>
    </xdr:to>
    <xdr:sp macro="" textlink="">
      <xdr:nvSpPr>
        <xdr:cNvPr id="317" name="円/楕円 316"/>
        <xdr:cNvSpPr/>
      </xdr:nvSpPr>
      <xdr:spPr>
        <a:xfrm>
          <a:off x="7810500" y="65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122465</xdr:rowOff>
    </xdr:from>
    <xdr:ext cx="469744" cy="259045"/>
    <xdr:sp macro="" textlink="">
      <xdr:nvSpPr>
        <xdr:cNvPr id="318" name="テキスト ボックス 317"/>
        <xdr:cNvSpPr txBox="1"/>
      </xdr:nvSpPr>
      <xdr:spPr>
        <a:xfrm>
          <a:off x="7626427" y="663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134849</xdr:rowOff>
    </xdr:from>
    <xdr:to>
      <xdr:col>10</xdr:col>
      <xdr:colOff>155575</xdr:colOff>
      <xdr:row>38</xdr:row>
      <xdr:rowOff>64999</xdr:rowOff>
    </xdr:to>
    <xdr:sp macro="" textlink="">
      <xdr:nvSpPr>
        <xdr:cNvPr id="319" name="円/楕円 318"/>
        <xdr:cNvSpPr/>
      </xdr:nvSpPr>
      <xdr:spPr>
        <a:xfrm>
          <a:off x="6921500" y="64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56125</xdr:rowOff>
    </xdr:from>
    <xdr:ext cx="469744" cy="259045"/>
    <xdr:sp macro="" textlink="">
      <xdr:nvSpPr>
        <xdr:cNvPr id="320" name="テキスト ボックス 319"/>
        <xdr:cNvSpPr txBox="1"/>
      </xdr:nvSpPr>
      <xdr:spPr>
        <a:xfrm>
          <a:off x="6737427" y="657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72454</xdr:rowOff>
    </xdr:from>
    <xdr:to>
      <xdr:col>15</xdr:col>
      <xdr:colOff>180975</xdr:colOff>
      <xdr:row>58</xdr:row>
      <xdr:rowOff>99771</xdr:rowOff>
    </xdr:to>
    <xdr:cxnSp macro="">
      <xdr:nvCxnSpPr>
        <xdr:cNvPr id="349" name="直線コネクタ 348"/>
        <xdr:cNvCxnSpPr/>
      </xdr:nvCxnSpPr>
      <xdr:spPr>
        <a:xfrm flipV="1">
          <a:off x="9639300" y="10016554"/>
          <a:ext cx="838200" cy="2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99771</xdr:rowOff>
    </xdr:from>
    <xdr:to>
      <xdr:col>14</xdr:col>
      <xdr:colOff>28575</xdr:colOff>
      <xdr:row>58</xdr:row>
      <xdr:rowOff>104191</xdr:rowOff>
    </xdr:to>
    <xdr:cxnSp macro="">
      <xdr:nvCxnSpPr>
        <xdr:cNvPr id="352" name="直線コネクタ 351"/>
        <xdr:cNvCxnSpPr/>
      </xdr:nvCxnSpPr>
      <xdr:spPr>
        <a:xfrm flipV="1">
          <a:off x="8750300" y="10043871"/>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65925</xdr:rowOff>
    </xdr:from>
    <xdr:to>
      <xdr:col>14</xdr:col>
      <xdr:colOff>79375</xdr:colOff>
      <xdr:row>55</xdr:row>
      <xdr:rowOff>167525</xdr:rowOff>
    </xdr:to>
    <xdr:sp macro="" textlink="">
      <xdr:nvSpPr>
        <xdr:cNvPr id="353" name="フローチャート : 判断 352"/>
        <xdr:cNvSpPr/>
      </xdr:nvSpPr>
      <xdr:spPr>
        <a:xfrm>
          <a:off x="9588500" y="949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12602</xdr:rowOff>
    </xdr:from>
    <xdr:ext cx="534377" cy="259045"/>
    <xdr:sp macro="" textlink="">
      <xdr:nvSpPr>
        <xdr:cNvPr id="354" name="テキスト ボックス 353"/>
        <xdr:cNvSpPr txBox="1"/>
      </xdr:nvSpPr>
      <xdr:spPr>
        <a:xfrm>
          <a:off x="9372111" y="927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104191</xdr:rowOff>
    </xdr:from>
    <xdr:to>
      <xdr:col>12</xdr:col>
      <xdr:colOff>511175</xdr:colOff>
      <xdr:row>58</xdr:row>
      <xdr:rowOff>104686</xdr:rowOff>
    </xdr:to>
    <xdr:cxnSp macro="">
      <xdr:nvCxnSpPr>
        <xdr:cNvPr id="355" name="直線コネクタ 354"/>
        <xdr:cNvCxnSpPr/>
      </xdr:nvCxnSpPr>
      <xdr:spPr>
        <a:xfrm flipV="1">
          <a:off x="7861300" y="10048291"/>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92101</xdr:rowOff>
    </xdr:from>
    <xdr:to>
      <xdr:col>12</xdr:col>
      <xdr:colOff>561975</xdr:colOff>
      <xdr:row>56</xdr:row>
      <xdr:rowOff>22251</xdr:rowOff>
    </xdr:to>
    <xdr:sp macro="" textlink="">
      <xdr:nvSpPr>
        <xdr:cNvPr id="356" name="フローチャート : 判断 355"/>
        <xdr:cNvSpPr/>
      </xdr:nvSpPr>
      <xdr:spPr>
        <a:xfrm>
          <a:off x="8699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38778</xdr:rowOff>
    </xdr:from>
    <xdr:ext cx="534377" cy="259045"/>
    <xdr:sp macro="" textlink="">
      <xdr:nvSpPr>
        <xdr:cNvPr id="357" name="テキスト ボックス 356"/>
        <xdr:cNvSpPr txBox="1"/>
      </xdr:nvSpPr>
      <xdr:spPr>
        <a:xfrm>
          <a:off x="8483111" y="92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103772</xdr:rowOff>
    </xdr:from>
    <xdr:to>
      <xdr:col>11</xdr:col>
      <xdr:colOff>307975</xdr:colOff>
      <xdr:row>58</xdr:row>
      <xdr:rowOff>104686</xdr:rowOff>
    </xdr:to>
    <xdr:cxnSp macro="">
      <xdr:nvCxnSpPr>
        <xdr:cNvPr id="358" name="直線コネクタ 357"/>
        <xdr:cNvCxnSpPr/>
      </xdr:nvCxnSpPr>
      <xdr:spPr>
        <a:xfrm>
          <a:off x="6972300" y="1004787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136258</xdr:rowOff>
    </xdr:from>
    <xdr:to>
      <xdr:col>11</xdr:col>
      <xdr:colOff>358775</xdr:colOff>
      <xdr:row>56</xdr:row>
      <xdr:rowOff>66408</xdr:rowOff>
    </xdr:to>
    <xdr:sp macro="" textlink="">
      <xdr:nvSpPr>
        <xdr:cNvPr id="359" name="フローチャート : 判断 358"/>
        <xdr:cNvSpPr/>
      </xdr:nvSpPr>
      <xdr:spPr>
        <a:xfrm>
          <a:off x="7810500" y="956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82935</xdr:rowOff>
    </xdr:from>
    <xdr:ext cx="534377" cy="259045"/>
    <xdr:sp macro="" textlink="">
      <xdr:nvSpPr>
        <xdr:cNvPr id="360" name="テキスト ボックス 359"/>
        <xdr:cNvSpPr txBox="1"/>
      </xdr:nvSpPr>
      <xdr:spPr>
        <a:xfrm>
          <a:off x="7594111" y="93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144869</xdr:rowOff>
    </xdr:from>
    <xdr:to>
      <xdr:col>10</xdr:col>
      <xdr:colOff>155575</xdr:colOff>
      <xdr:row>56</xdr:row>
      <xdr:rowOff>75019</xdr:rowOff>
    </xdr:to>
    <xdr:sp macro="" textlink="">
      <xdr:nvSpPr>
        <xdr:cNvPr id="361" name="フローチャート : 判断 360"/>
        <xdr:cNvSpPr/>
      </xdr:nvSpPr>
      <xdr:spPr>
        <a:xfrm>
          <a:off x="6921500" y="957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91546</xdr:rowOff>
    </xdr:from>
    <xdr:ext cx="534377" cy="259045"/>
    <xdr:sp macro="" textlink="">
      <xdr:nvSpPr>
        <xdr:cNvPr id="362" name="テキスト ボックス 361"/>
        <xdr:cNvSpPr txBox="1"/>
      </xdr:nvSpPr>
      <xdr:spPr>
        <a:xfrm>
          <a:off x="6705111" y="934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21654</xdr:rowOff>
    </xdr:from>
    <xdr:to>
      <xdr:col>15</xdr:col>
      <xdr:colOff>231775</xdr:colOff>
      <xdr:row>58</xdr:row>
      <xdr:rowOff>123254</xdr:rowOff>
    </xdr:to>
    <xdr:sp macro="" textlink="">
      <xdr:nvSpPr>
        <xdr:cNvPr id="368" name="円/楕円 367"/>
        <xdr:cNvSpPr/>
      </xdr:nvSpPr>
      <xdr:spPr>
        <a:xfrm>
          <a:off x="10426700" y="996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108031</xdr:rowOff>
    </xdr:from>
    <xdr:ext cx="469744" cy="259045"/>
    <xdr:sp macro="" textlink="">
      <xdr:nvSpPr>
        <xdr:cNvPr id="369" name="農林水産業費該当値テキスト"/>
        <xdr:cNvSpPr txBox="1"/>
      </xdr:nvSpPr>
      <xdr:spPr>
        <a:xfrm>
          <a:off x="10528300" y="988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48971</xdr:rowOff>
    </xdr:from>
    <xdr:to>
      <xdr:col>14</xdr:col>
      <xdr:colOff>79375</xdr:colOff>
      <xdr:row>58</xdr:row>
      <xdr:rowOff>150571</xdr:rowOff>
    </xdr:to>
    <xdr:sp macro="" textlink="">
      <xdr:nvSpPr>
        <xdr:cNvPr id="370" name="円/楕円 369"/>
        <xdr:cNvSpPr/>
      </xdr:nvSpPr>
      <xdr:spPr>
        <a:xfrm>
          <a:off x="9588500" y="999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141698</xdr:rowOff>
    </xdr:from>
    <xdr:ext cx="469744" cy="259045"/>
    <xdr:sp macro="" textlink="">
      <xdr:nvSpPr>
        <xdr:cNvPr id="371" name="テキスト ボックス 370"/>
        <xdr:cNvSpPr txBox="1"/>
      </xdr:nvSpPr>
      <xdr:spPr>
        <a:xfrm>
          <a:off x="9404427" y="1008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53391</xdr:rowOff>
    </xdr:from>
    <xdr:to>
      <xdr:col>12</xdr:col>
      <xdr:colOff>561975</xdr:colOff>
      <xdr:row>58</xdr:row>
      <xdr:rowOff>154991</xdr:rowOff>
    </xdr:to>
    <xdr:sp macro="" textlink="">
      <xdr:nvSpPr>
        <xdr:cNvPr id="372" name="円/楕円 371"/>
        <xdr:cNvSpPr/>
      </xdr:nvSpPr>
      <xdr:spPr>
        <a:xfrm>
          <a:off x="8699500" y="99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146118</xdr:rowOff>
    </xdr:from>
    <xdr:ext cx="469744" cy="259045"/>
    <xdr:sp macro="" textlink="">
      <xdr:nvSpPr>
        <xdr:cNvPr id="373" name="テキスト ボックス 372"/>
        <xdr:cNvSpPr txBox="1"/>
      </xdr:nvSpPr>
      <xdr:spPr>
        <a:xfrm>
          <a:off x="8515427" y="1009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53886</xdr:rowOff>
    </xdr:from>
    <xdr:to>
      <xdr:col>11</xdr:col>
      <xdr:colOff>358775</xdr:colOff>
      <xdr:row>58</xdr:row>
      <xdr:rowOff>155486</xdr:rowOff>
    </xdr:to>
    <xdr:sp macro="" textlink="">
      <xdr:nvSpPr>
        <xdr:cNvPr id="374" name="円/楕円 373"/>
        <xdr:cNvSpPr/>
      </xdr:nvSpPr>
      <xdr:spPr>
        <a:xfrm>
          <a:off x="7810500" y="999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146613</xdr:rowOff>
    </xdr:from>
    <xdr:ext cx="469744" cy="259045"/>
    <xdr:sp macro="" textlink="">
      <xdr:nvSpPr>
        <xdr:cNvPr id="375" name="テキスト ボックス 374"/>
        <xdr:cNvSpPr txBox="1"/>
      </xdr:nvSpPr>
      <xdr:spPr>
        <a:xfrm>
          <a:off x="7626427" y="1009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52972</xdr:rowOff>
    </xdr:from>
    <xdr:to>
      <xdr:col>10</xdr:col>
      <xdr:colOff>155575</xdr:colOff>
      <xdr:row>58</xdr:row>
      <xdr:rowOff>154572</xdr:rowOff>
    </xdr:to>
    <xdr:sp macro="" textlink="">
      <xdr:nvSpPr>
        <xdr:cNvPr id="376" name="円/楕円 375"/>
        <xdr:cNvSpPr/>
      </xdr:nvSpPr>
      <xdr:spPr>
        <a:xfrm>
          <a:off x="6921500" y="999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145699</xdr:rowOff>
    </xdr:from>
    <xdr:ext cx="469744" cy="259045"/>
    <xdr:sp macro="" textlink="">
      <xdr:nvSpPr>
        <xdr:cNvPr id="377" name="テキスト ボックス 376"/>
        <xdr:cNvSpPr txBox="1"/>
      </xdr:nvSpPr>
      <xdr:spPr>
        <a:xfrm>
          <a:off x="6737427" y="100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17,075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72377</xdr:rowOff>
    </xdr:from>
    <xdr:to>
      <xdr:col>15</xdr:col>
      <xdr:colOff>180975</xdr:colOff>
      <xdr:row>77</xdr:row>
      <xdr:rowOff>86116</xdr:rowOff>
    </xdr:to>
    <xdr:cxnSp macro="">
      <xdr:nvCxnSpPr>
        <xdr:cNvPr id="404" name="直線コネクタ 403"/>
        <xdr:cNvCxnSpPr/>
      </xdr:nvCxnSpPr>
      <xdr:spPr>
        <a:xfrm>
          <a:off x="9639300" y="13274027"/>
          <a:ext cx="8382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72377</xdr:rowOff>
    </xdr:from>
    <xdr:to>
      <xdr:col>14</xdr:col>
      <xdr:colOff>28575</xdr:colOff>
      <xdr:row>77</xdr:row>
      <xdr:rowOff>118235</xdr:rowOff>
    </xdr:to>
    <xdr:cxnSp macro="">
      <xdr:nvCxnSpPr>
        <xdr:cNvPr id="407" name="直線コネクタ 406"/>
        <xdr:cNvCxnSpPr/>
      </xdr:nvCxnSpPr>
      <xdr:spPr>
        <a:xfrm flipV="1">
          <a:off x="8750300" y="13274027"/>
          <a:ext cx="889000" cy="4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7793</xdr:rowOff>
    </xdr:from>
    <xdr:to>
      <xdr:col>14</xdr:col>
      <xdr:colOff>79375</xdr:colOff>
      <xdr:row>77</xdr:row>
      <xdr:rowOff>109393</xdr:rowOff>
    </xdr:to>
    <xdr:sp macro="" textlink="">
      <xdr:nvSpPr>
        <xdr:cNvPr id="408" name="フローチャート : 判断 407"/>
        <xdr:cNvSpPr/>
      </xdr:nvSpPr>
      <xdr:spPr>
        <a:xfrm>
          <a:off x="9588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125920</xdr:rowOff>
    </xdr:from>
    <xdr:ext cx="534377" cy="259045"/>
    <xdr:sp macro="" textlink="">
      <xdr:nvSpPr>
        <xdr:cNvPr id="409" name="テキスト ボックス 408"/>
        <xdr:cNvSpPr txBox="1"/>
      </xdr:nvSpPr>
      <xdr:spPr>
        <a:xfrm>
          <a:off x="9372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118235</xdr:rowOff>
    </xdr:from>
    <xdr:to>
      <xdr:col>12</xdr:col>
      <xdr:colOff>511175</xdr:colOff>
      <xdr:row>77</xdr:row>
      <xdr:rowOff>125253</xdr:rowOff>
    </xdr:to>
    <xdr:cxnSp macro="">
      <xdr:nvCxnSpPr>
        <xdr:cNvPr id="410" name="直線コネクタ 409"/>
        <xdr:cNvCxnSpPr/>
      </xdr:nvCxnSpPr>
      <xdr:spPr>
        <a:xfrm flipV="1">
          <a:off x="7861300" y="13319885"/>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9027</xdr:rowOff>
    </xdr:from>
    <xdr:to>
      <xdr:col>12</xdr:col>
      <xdr:colOff>561975</xdr:colOff>
      <xdr:row>77</xdr:row>
      <xdr:rowOff>110627</xdr:rowOff>
    </xdr:to>
    <xdr:sp macro="" textlink="">
      <xdr:nvSpPr>
        <xdr:cNvPr id="411" name="フローチャート : 判断 410"/>
        <xdr:cNvSpPr/>
      </xdr:nvSpPr>
      <xdr:spPr>
        <a:xfrm>
          <a:off x="8699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127154</xdr:rowOff>
    </xdr:from>
    <xdr:ext cx="534377" cy="259045"/>
    <xdr:sp macro="" textlink="">
      <xdr:nvSpPr>
        <xdr:cNvPr id="412" name="テキスト ボックス 411"/>
        <xdr:cNvSpPr txBox="1"/>
      </xdr:nvSpPr>
      <xdr:spPr>
        <a:xfrm>
          <a:off x="8483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73702</xdr:rowOff>
    </xdr:from>
    <xdr:to>
      <xdr:col>11</xdr:col>
      <xdr:colOff>307975</xdr:colOff>
      <xdr:row>77</xdr:row>
      <xdr:rowOff>125253</xdr:rowOff>
    </xdr:to>
    <xdr:cxnSp macro="">
      <xdr:nvCxnSpPr>
        <xdr:cNvPr id="413" name="直線コネクタ 412"/>
        <xdr:cNvCxnSpPr/>
      </xdr:nvCxnSpPr>
      <xdr:spPr>
        <a:xfrm>
          <a:off x="6972300" y="13275352"/>
          <a:ext cx="889000" cy="5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6079</xdr:rowOff>
    </xdr:from>
    <xdr:to>
      <xdr:col>11</xdr:col>
      <xdr:colOff>358775</xdr:colOff>
      <xdr:row>77</xdr:row>
      <xdr:rowOff>107679</xdr:rowOff>
    </xdr:to>
    <xdr:sp macro="" textlink="">
      <xdr:nvSpPr>
        <xdr:cNvPr id="414" name="フローチャート : 判断 413"/>
        <xdr:cNvSpPr/>
      </xdr:nvSpPr>
      <xdr:spPr>
        <a:xfrm>
          <a:off x="7810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124206</xdr:rowOff>
    </xdr:from>
    <xdr:ext cx="534377" cy="259045"/>
    <xdr:sp macro="" textlink="">
      <xdr:nvSpPr>
        <xdr:cNvPr id="415" name="テキスト ボックス 414"/>
        <xdr:cNvSpPr txBox="1"/>
      </xdr:nvSpPr>
      <xdr:spPr>
        <a:xfrm>
          <a:off x="7594111" y="129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163699</xdr:rowOff>
    </xdr:from>
    <xdr:to>
      <xdr:col>10</xdr:col>
      <xdr:colOff>155575</xdr:colOff>
      <xdr:row>77</xdr:row>
      <xdr:rowOff>93849</xdr:rowOff>
    </xdr:to>
    <xdr:sp macro="" textlink="">
      <xdr:nvSpPr>
        <xdr:cNvPr id="416" name="フローチャート : 判断 415"/>
        <xdr:cNvSpPr/>
      </xdr:nvSpPr>
      <xdr:spPr>
        <a:xfrm>
          <a:off x="6921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110375</xdr:rowOff>
    </xdr:from>
    <xdr:ext cx="534377" cy="259045"/>
    <xdr:sp macro="" textlink="">
      <xdr:nvSpPr>
        <xdr:cNvPr id="417" name="テキスト ボックス 416"/>
        <xdr:cNvSpPr txBox="1"/>
      </xdr:nvSpPr>
      <xdr:spPr>
        <a:xfrm>
          <a:off x="6705111" y="1296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35316</xdr:rowOff>
    </xdr:from>
    <xdr:to>
      <xdr:col>15</xdr:col>
      <xdr:colOff>231775</xdr:colOff>
      <xdr:row>77</xdr:row>
      <xdr:rowOff>136916</xdr:rowOff>
    </xdr:to>
    <xdr:sp macro="" textlink="">
      <xdr:nvSpPr>
        <xdr:cNvPr id="423" name="円/楕円 422"/>
        <xdr:cNvSpPr/>
      </xdr:nvSpPr>
      <xdr:spPr>
        <a:xfrm>
          <a:off x="10426700" y="1323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13743</xdr:rowOff>
    </xdr:from>
    <xdr:ext cx="469744" cy="259045"/>
    <xdr:sp macro="" textlink="">
      <xdr:nvSpPr>
        <xdr:cNvPr id="424" name="商工費該当値テキスト"/>
        <xdr:cNvSpPr txBox="1"/>
      </xdr:nvSpPr>
      <xdr:spPr>
        <a:xfrm>
          <a:off x="10528300" y="1321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21577</xdr:rowOff>
    </xdr:from>
    <xdr:to>
      <xdr:col>14</xdr:col>
      <xdr:colOff>79375</xdr:colOff>
      <xdr:row>77</xdr:row>
      <xdr:rowOff>123177</xdr:rowOff>
    </xdr:to>
    <xdr:sp macro="" textlink="">
      <xdr:nvSpPr>
        <xdr:cNvPr id="425" name="円/楕円 424"/>
        <xdr:cNvSpPr/>
      </xdr:nvSpPr>
      <xdr:spPr>
        <a:xfrm>
          <a:off x="9588500" y="132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114304</xdr:rowOff>
    </xdr:from>
    <xdr:ext cx="534377" cy="259045"/>
    <xdr:sp macro="" textlink="">
      <xdr:nvSpPr>
        <xdr:cNvPr id="426" name="テキスト ボックス 425"/>
        <xdr:cNvSpPr txBox="1"/>
      </xdr:nvSpPr>
      <xdr:spPr>
        <a:xfrm>
          <a:off x="9372111" y="1331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67435</xdr:rowOff>
    </xdr:from>
    <xdr:to>
      <xdr:col>12</xdr:col>
      <xdr:colOff>561975</xdr:colOff>
      <xdr:row>77</xdr:row>
      <xdr:rowOff>169035</xdr:rowOff>
    </xdr:to>
    <xdr:sp macro="" textlink="">
      <xdr:nvSpPr>
        <xdr:cNvPr id="427" name="円/楕円 426"/>
        <xdr:cNvSpPr/>
      </xdr:nvSpPr>
      <xdr:spPr>
        <a:xfrm>
          <a:off x="8699500" y="132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160162</xdr:rowOff>
    </xdr:from>
    <xdr:ext cx="469744" cy="259045"/>
    <xdr:sp macro="" textlink="">
      <xdr:nvSpPr>
        <xdr:cNvPr id="428" name="テキスト ボックス 427"/>
        <xdr:cNvSpPr txBox="1"/>
      </xdr:nvSpPr>
      <xdr:spPr>
        <a:xfrm>
          <a:off x="8515427" y="1336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74453</xdr:rowOff>
    </xdr:from>
    <xdr:to>
      <xdr:col>11</xdr:col>
      <xdr:colOff>358775</xdr:colOff>
      <xdr:row>78</xdr:row>
      <xdr:rowOff>4603</xdr:rowOff>
    </xdr:to>
    <xdr:sp macro="" textlink="">
      <xdr:nvSpPr>
        <xdr:cNvPr id="429" name="円/楕円 428"/>
        <xdr:cNvSpPr/>
      </xdr:nvSpPr>
      <xdr:spPr>
        <a:xfrm>
          <a:off x="7810500" y="132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167180</xdr:rowOff>
    </xdr:from>
    <xdr:ext cx="469744" cy="259045"/>
    <xdr:sp macro="" textlink="">
      <xdr:nvSpPr>
        <xdr:cNvPr id="430" name="テキスト ボックス 429"/>
        <xdr:cNvSpPr txBox="1"/>
      </xdr:nvSpPr>
      <xdr:spPr>
        <a:xfrm>
          <a:off x="7626427" y="133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22902</xdr:rowOff>
    </xdr:from>
    <xdr:to>
      <xdr:col>10</xdr:col>
      <xdr:colOff>155575</xdr:colOff>
      <xdr:row>77</xdr:row>
      <xdr:rowOff>124502</xdr:rowOff>
    </xdr:to>
    <xdr:sp macro="" textlink="">
      <xdr:nvSpPr>
        <xdr:cNvPr id="431" name="円/楕円 430"/>
        <xdr:cNvSpPr/>
      </xdr:nvSpPr>
      <xdr:spPr>
        <a:xfrm>
          <a:off x="6921500" y="1322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115629</xdr:rowOff>
    </xdr:from>
    <xdr:ext cx="534377" cy="259045"/>
    <xdr:sp macro="" textlink="">
      <xdr:nvSpPr>
        <xdr:cNvPr id="432" name="テキスト ボックス 431"/>
        <xdr:cNvSpPr txBox="1"/>
      </xdr:nvSpPr>
      <xdr:spPr>
        <a:xfrm>
          <a:off x="6705111" y="1331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84931</xdr:rowOff>
    </xdr:from>
    <xdr:to>
      <xdr:col>15</xdr:col>
      <xdr:colOff>180975</xdr:colOff>
      <xdr:row>99</xdr:row>
      <xdr:rowOff>19380</xdr:rowOff>
    </xdr:to>
    <xdr:cxnSp macro="">
      <xdr:nvCxnSpPr>
        <xdr:cNvPr id="462" name="直線コネクタ 461"/>
        <xdr:cNvCxnSpPr/>
      </xdr:nvCxnSpPr>
      <xdr:spPr>
        <a:xfrm>
          <a:off x="9639300" y="16887031"/>
          <a:ext cx="838200" cy="10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63272</xdr:rowOff>
    </xdr:from>
    <xdr:to>
      <xdr:col>14</xdr:col>
      <xdr:colOff>28575</xdr:colOff>
      <xdr:row>98</xdr:row>
      <xdr:rowOff>84931</xdr:rowOff>
    </xdr:to>
    <xdr:cxnSp macro="">
      <xdr:nvCxnSpPr>
        <xdr:cNvPr id="465" name="直線コネクタ 464"/>
        <xdr:cNvCxnSpPr/>
      </xdr:nvCxnSpPr>
      <xdr:spPr>
        <a:xfrm>
          <a:off x="8750300" y="16865372"/>
          <a:ext cx="889000" cy="2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162243</xdr:rowOff>
    </xdr:from>
    <xdr:to>
      <xdr:col>14</xdr:col>
      <xdr:colOff>79375</xdr:colOff>
      <xdr:row>96</xdr:row>
      <xdr:rowOff>92393</xdr:rowOff>
    </xdr:to>
    <xdr:sp macro="" textlink="">
      <xdr:nvSpPr>
        <xdr:cNvPr id="466" name="フローチャート : 判断 465"/>
        <xdr:cNvSpPr/>
      </xdr:nvSpPr>
      <xdr:spPr>
        <a:xfrm>
          <a:off x="9588500" y="1644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108920</xdr:rowOff>
    </xdr:from>
    <xdr:ext cx="534377" cy="259045"/>
    <xdr:sp macro="" textlink="">
      <xdr:nvSpPr>
        <xdr:cNvPr id="467" name="テキスト ボックス 466"/>
        <xdr:cNvSpPr txBox="1"/>
      </xdr:nvSpPr>
      <xdr:spPr>
        <a:xfrm>
          <a:off x="9372111" y="1622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132328</xdr:rowOff>
    </xdr:from>
    <xdr:to>
      <xdr:col>12</xdr:col>
      <xdr:colOff>511175</xdr:colOff>
      <xdr:row>98</xdr:row>
      <xdr:rowOff>63272</xdr:rowOff>
    </xdr:to>
    <xdr:cxnSp macro="">
      <xdr:nvCxnSpPr>
        <xdr:cNvPr id="468" name="直線コネクタ 467"/>
        <xdr:cNvCxnSpPr/>
      </xdr:nvCxnSpPr>
      <xdr:spPr>
        <a:xfrm>
          <a:off x="7861300" y="16762978"/>
          <a:ext cx="889000" cy="10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160243</xdr:rowOff>
    </xdr:from>
    <xdr:to>
      <xdr:col>12</xdr:col>
      <xdr:colOff>561975</xdr:colOff>
      <xdr:row>96</xdr:row>
      <xdr:rowOff>90393</xdr:rowOff>
    </xdr:to>
    <xdr:sp macro="" textlink="">
      <xdr:nvSpPr>
        <xdr:cNvPr id="469" name="フローチャート : 判断 468"/>
        <xdr:cNvSpPr/>
      </xdr:nvSpPr>
      <xdr:spPr>
        <a:xfrm>
          <a:off x="8699500" y="164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106920</xdr:rowOff>
    </xdr:from>
    <xdr:ext cx="534377" cy="259045"/>
    <xdr:sp macro="" textlink="">
      <xdr:nvSpPr>
        <xdr:cNvPr id="470" name="テキスト ボックス 469"/>
        <xdr:cNvSpPr txBox="1"/>
      </xdr:nvSpPr>
      <xdr:spPr>
        <a:xfrm>
          <a:off x="8483111" y="162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132328</xdr:rowOff>
    </xdr:from>
    <xdr:to>
      <xdr:col>11</xdr:col>
      <xdr:colOff>307975</xdr:colOff>
      <xdr:row>97</xdr:row>
      <xdr:rowOff>162465</xdr:rowOff>
    </xdr:to>
    <xdr:cxnSp macro="">
      <xdr:nvCxnSpPr>
        <xdr:cNvPr id="471" name="直線コネクタ 470"/>
        <xdr:cNvCxnSpPr/>
      </xdr:nvCxnSpPr>
      <xdr:spPr>
        <a:xfrm flipV="1">
          <a:off x="6972300" y="16762978"/>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85223</xdr:rowOff>
    </xdr:from>
    <xdr:to>
      <xdr:col>11</xdr:col>
      <xdr:colOff>358775</xdr:colOff>
      <xdr:row>97</xdr:row>
      <xdr:rowOff>15373</xdr:rowOff>
    </xdr:to>
    <xdr:sp macro="" textlink="">
      <xdr:nvSpPr>
        <xdr:cNvPr id="472" name="フローチャート : 判断 471"/>
        <xdr:cNvSpPr/>
      </xdr:nvSpPr>
      <xdr:spPr>
        <a:xfrm>
          <a:off x="7810500" y="1654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31900</xdr:rowOff>
    </xdr:from>
    <xdr:ext cx="534377" cy="259045"/>
    <xdr:sp macro="" textlink="">
      <xdr:nvSpPr>
        <xdr:cNvPr id="473" name="テキスト ボックス 472"/>
        <xdr:cNvSpPr txBox="1"/>
      </xdr:nvSpPr>
      <xdr:spPr>
        <a:xfrm>
          <a:off x="7594111" y="163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55848</xdr:rowOff>
    </xdr:from>
    <xdr:to>
      <xdr:col>10</xdr:col>
      <xdr:colOff>155575</xdr:colOff>
      <xdr:row>96</xdr:row>
      <xdr:rowOff>157448</xdr:rowOff>
    </xdr:to>
    <xdr:sp macro="" textlink="">
      <xdr:nvSpPr>
        <xdr:cNvPr id="474" name="フローチャート : 判断 473"/>
        <xdr:cNvSpPr/>
      </xdr:nvSpPr>
      <xdr:spPr>
        <a:xfrm>
          <a:off x="6921500" y="1651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2525</xdr:rowOff>
    </xdr:from>
    <xdr:ext cx="534377" cy="259045"/>
    <xdr:sp macro="" textlink="">
      <xdr:nvSpPr>
        <xdr:cNvPr id="475" name="テキスト ボックス 474"/>
        <xdr:cNvSpPr txBox="1"/>
      </xdr:nvSpPr>
      <xdr:spPr>
        <a:xfrm>
          <a:off x="6705111" y="1629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140030</xdr:rowOff>
    </xdr:from>
    <xdr:to>
      <xdr:col>15</xdr:col>
      <xdr:colOff>231775</xdr:colOff>
      <xdr:row>99</xdr:row>
      <xdr:rowOff>70180</xdr:rowOff>
    </xdr:to>
    <xdr:sp macro="" textlink="">
      <xdr:nvSpPr>
        <xdr:cNvPr id="481" name="円/楕円 480"/>
        <xdr:cNvSpPr/>
      </xdr:nvSpPr>
      <xdr:spPr>
        <a:xfrm>
          <a:off x="10426700" y="1694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54957</xdr:rowOff>
    </xdr:from>
    <xdr:ext cx="534377" cy="259045"/>
    <xdr:sp macro="" textlink="">
      <xdr:nvSpPr>
        <xdr:cNvPr id="482" name="土木費該当値テキスト"/>
        <xdr:cNvSpPr txBox="1"/>
      </xdr:nvSpPr>
      <xdr:spPr>
        <a:xfrm>
          <a:off x="10528300" y="168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34131</xdr:rowOff>
    </xdr:from>
    <xdr:to>
      <xdr:col>14</xdr:col>
      <xdr:colOff>79375</xdr:colOff>
      <xdr:row>98</xdr:row>
      <xdr:rowOff>135731</xdr:rowOff>
    </xdr:to>
    <xdr:sp macro="" textlink="">
      <xdr:nvSpPr>
        <xdr:cNvPr id="483" name="円/楕円 482"/>
        <xdr:cNvSpPr/>
      </xdr:nvSpPr>
      <xdr:spPr>
        <a:xfrm>
          <a:off x="9588500" y="168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126858</xdr:rowOff>
    </xdr:from>
    <xdr:ext cx="534377" cy="259045"/>
    <xdr:sp macro="" textlink="">
      <xdr:nvSpPr>
        <xdr:cNvPr id="484" name="テキスト ボックス 483"/>
        <xdr:cNvSpPr txBox="1"/>
      </xdr:nvSpPr>
      <xdr:spPr>
        <a:xfrm>
          <a:off x="9372111" y="1692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12472</xdr:rowOff>
    </xdr:from>
    <xdr:to>
      <xdr:col>12</xdr:col>
      <xdr:colOff>561975</xdr:colOff>
      <xdr:row>98</xdr:row>
      <xdr:rowOff>114072</xdr:rowOff>
    </xdr:to>
    <xdr:sp macro="" textlink="">
      <xdr:nvSpPr>
        <xdr:cNvPr id="485" name="円/楕円 484"/>
        <xdr:cNvSpPr/>
      </xdr:nvSpPr>
      <xdr:spPr>
        <a:xfrm>
          <a:off x="8699500" y="1681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105199</xdr:rowOff>
    </xdr:from>
    <xdr:ext cx="534377" cy="259045"/>
    <xdr:sp macro="" textlink="">
      <xdr:nvSpPr>
        <xdr:cNvPr id="486" name="テキスト ボックス 485"/>
        <xdr:cNvSpPr txBox="1"/>
      </xdr:nvSpPr>
      <xdr:spPr>
        <a:xfrm>
          <a:off x="8483111" y="169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81528</xdr:rowOff>
    </xdr:from>
    <xdr:to>
      <xdr:col>11</xdr:col>
      <xdr:colOff>358775</xdr:colOff>
      <xdr:row>98</xdr:row>
      <xdr:rowOff>11678</xdr:rowOff>
    </xdr:to>
    <xdr:sp macro="" textlink="">
      <xdr:nvSpPr>
        <xdr:cNvPr id="487" name="円/楕円 486"/>
        <xdr:cNvSpPr/>
      </xdr:nvSpPr>
      <xdr:spPr>
        <a:xfrm>
          <a:off x="7810500" y="167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2805</xdr:rowOff>
    </xdr:from>
    <xdr:ext cx="534377" cy="259045"/>
    <xdr:sp macro="" textlink="">
      <xdr:nvSpPr>
        <xdr:cNvPr id="488" name="テキスト ボックス 487"/>
        <xdr:cNvSpPr txBox="1"/>
      </xdr:nvSpPr>
      <xdr:spPr>
        <a:xfrm>
          <a:off x="7594111" y="1680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111665</xdr:rowOff>
    </xdr:from>
    <xdr:to>
      <xdr:col>10</xdr:col>
      <xdr:colOff>155575</xdr:colOff>
      <xdr:row>98</xdr:row>
      <xdr:rowOff>41815</xdr:rowOff>
    </xdr:to>
    <xdr:sp macro="" textlink="">
      <xdr:nvSpPr>
        <xdr:cNvPr id="489" name="円/楕円 488"/>
        <xdr:cNvSpPr/>
      </xdr:nvSpPr>
      <xdr:spPr>
        <a:xfrm>
          <a:off x="6921500" y="167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32942</xdr:rowOff>
    </xdr:from>
    <xdr:ext cx="534377" cy="259045"/>
    <xdr:sp macro="" textlink="">
      <xdr:nvSpPr>
        <xdr:cNvPr id="490" name="テキスト ボックス 489"/>
        <xdr:cNvSpPr txBox="1"/>
      </xdr:nvSpPr>
      <xdr:spPr>
        <a:xfrm>
          <a:off x="6705111" y="168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61023</xdr:rowOff>
    </xdr:from>
    <xdr:to>
      <xdr:col>23</xdr:col>
      <xdr:colOff>517525</xdr:colOff>
      <xdr:row>38</xdr:row>
      <xdr:rowOff>148120</xdr:rowOff>
    </xdr:to>
    <xdr:cxnSp macro="">
      <xdr:nvCxnSpPr>
        <xdr:cNvPr id="520" name="直線コネクタ 519"/>
        <xdr:cNvCxnSpPr/>
      </xdr:nvCxnSpPr>
      <xdr:spPr>
        <a:xfrm>
          <a:off x="15481300" y="6576123"/>
          <a:ext cx="8382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61023</xdr:rowOff>
    </xdr:from>
    <xdr:to>
      <xdr:col>22</xdr:col>
      <xdr:colOff>365125</xdr:colOff>
      <xdr:row>38</xdr:row>
      <xdr:rowOff>96800</xdr:rowOff>
    </xdr:to>
    <xdr:cxnSp macro="">
      <xdr:nvCxnSpPr>
        <xdr:cNvPr id="523" name="直線コネクタ 522"/>
        <xdr:cNvCxnSpPr/>
      </xdr:nvCxnSpPr>
      <xdr:spPr>
        <a:xfrm flipV="1">
          <a:off x="14592300" y="6576123"/>
          <a:ext cx="889000" cy="3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131725</xdr:rowOff>
    </xdr:from>
    <xdr:to>
      <xdr:col>22</xdr:col>
      <xdr:colOff>415925</xdr:colOff>
      <xdr:row>37</xdr:row>
      <xdr:rowOff>61875</xdr:rowOff>
    </xdr:to>
    <xdr:sp macro="" textlink="">
      <xdr:nvSpPr>
        <xdr:cNvPr id="524" name="フローチャート : 判断 523"/>
        <xdr:cNvSpPr/>
      </xdr:nvSpPr>
      <xdr:spPr>
        <a:xfrm>
          <a:off x="15430500" y="63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78402</xdr:rowOff>
    </xdr:from>
    <xdr:ext cx="534377" cy="259045"/>
    <xdr:sp macro="" textlink="">
      <xdr:nvSpPr>
        <xdr:cNvPr id="525" name="テキスト ボックス 524"/>
        <xdr:cNvSpPr txBox="1"/>
      </xdr:nvSpPr>
      <xdr:spPr>
        <a:xfrm>
          <a:off x="15214111" y="607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148272</xdr:rowOff>
    </xdr:from>
    <xdr:to>
      <xdr:col>21</xdr:col>
      <xdr:colOff>161925</xdr:colOff>
      <xdr:row>38</xdr:row>
      <xdr:rowOff>96800</xdr:rowOff>
    </xdr:to>
    <xdr:cxnSp macro="">
      <xdr:nvCxnSpPr>
        <xdr:cNvPr id="526" name="直線コネクタ 525"/>
        <xdr:cNvCxnSpPr/>
      </xdr:nvCxnSpPr>
      <xdr:spPr>
        <a:xfrm>
          <a:off x="13703300" y="6491922"/>
          <a:ext cx="889000" cy="11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28130</xdr:rowOff>
    </xdr:from>
    <xdr:to>
      <xdr:col>21</xdr:col>
      <xdr:colOff>212725</xdr:colOff>
      <xdr:row>37</xdr:row>
      <xdr:rowOff>129730</xdr:rowOff>
    </xdr:to>
    <xdr:sp macro="" textlink="">
      <xdr:nvSpPr>
        <xdr:cNvPr id="527" name="フローチャート : 判断 526"/>
        <xdr:cNvSpPr/>
      </xdr:nvSpPr>
      <xdr:spPr>
        <a:xfrm>
          <a:off x="1454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146257</xdr:rowOff>
    </xdr:from>
    <xdr:ext cx="534377" cy="259045"/>
    <xdr:sp macro="" textlink="">
      <xdr:nvSpPr>
        <xdr:cNvPr id="528" name="テキスト ボックス 527"/>
        <xdr:cNvSpPr txBox="1"/>
      </xdr:nvSpPr>
      <xdr:spPr>
        <a:xfrm>
          <a:off x="14325111" y="61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148272</xdr:rowOff>
    </xdr:from>
    <xdr:to>
      <xdr:col>19</xdr:col>
      <xdr:colOff>644525</xdr:colOff>
      <xdr:row>38</xdr:row>
      <xdr:rowOff>113564</xdr:rowOff>
    </xdr:to>
    <xdr:cxnSp macro="">
      <xdr:nvCxnSpPr>
        <xdr:cNvPr id="529" name="直線コネクタ 528"/>
        <xdr:cNvCxnSpPr/>
      </xdr:nvCxnSpPr>
      <xdr:spPr>
        <a:xfrm flipV="1">
          <a:off x="12814300" y="6491922"/>
          <a:ext cx="889000" cy="13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89853</xdr:rowOff>
    </xdr:from>
    <xdr:to>
      <xdr:col>20</xdr:col>
      <xdr:colOff>9525</xdr:colOff>
      <xdr:row>38</xdr:row>
      <xdr:rowOff>20003</xdr:rowOff>
    </xdr:to>
    <xdr:sp macro="" textlink="">
      <xdr:nvSpPr>
        <xdr:cNvPr id="530" name="フローチャート : 判断 529"/>
        <xdr:cNvSpPr/>
      </xdr:nvSpPr>
      <xdr:spPr>
        <a:xfrm>
          <a:off x="13652500" y="643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36530</xdr:rowOff>
    </xdr:from>
    <xdr:ext cx="534377" cy="259045"/>
    <xdr:sp macro="" textlink="">
      <xdr:nvSpPr>
        <xdr:cNvPr id="531" name="テキスト ボックス 530"/>
        <xdr:cNvSpPr txBox="1"/>
      </xdr:nvSpPr>
      <xdr:spPr>
        <a:xfrm>
          <a:off x="13436111" y="620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83909</xdr:rowOff>
    </xdr:from>
    <xdr:to>
      <xdr:col>18</xdr:col>
      <xdr:colOff>492125</xdr:colOff>
      <xdr:row>38</xdr:row>
      <xdr:rowOff>14059</xdr:rowOff>
    </xdr:to>
    <xdr:sp macro="" textlink="">
      <xdr:nvSpPr>
        <xdr:cNvPr id="532" name="フローチャート : 判断 531"/>
        <xdr:cNvSpPr/>
      </xdr:nvSpPr>
      <xdr:spPr>
        <a:xfrm>
          <a:off x="12763500" y="642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30586</xdr:rowOff>
    </xdr:from>
    <xdr:ext cx="534377" cy="259045"/>
    <xdr:sp macro="" textlink="">
      <xdr:nvSpPr>
        <xdr:cNvPr id="533" name="テキスト ボックス 532"/>
        <xdr:cNvSpPr txBox="1"/>
      </xdr:nvSpPr>
      <xdr:spPr>
        <a:xfrm>
          <a:off x="12547111" y="620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97320</xdr:rowOff>
    </xdr:from>
    <xdr:to>
      <xdr:col>23</xdr:col>
      <xdr:colOff>568325</xdr:colOff>
      <xdr:row>39</xdr:row>
      <xdr:rowOff>27470</xdr:rowOff>
    </xdr:to>
    <xdr:sp macro="" textlink="">
      <xdr:nvSpPr>
        <xdr:cNvPr id="539" name="円/楕円 538"/>
        <xdr:cNvSpPr/>
      </xdr:nvSpPr>
      <xdr:spPr>
        <a:xfrm>
          <a:off x="16268700" y="66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75747</xdr:rowOff>
    </xdr:from>
    <xdr:ext cx="534377" cy="259045"/>
    <xdr:sp macro="" textlink="">
      <xdr:nvSpPr>
        <xdr:cNvPr id="540" name="消防費該当値テキスト"/>
        <xdr:cNvSpPr txBox="1"/>
      </xdr:nvSpPr>
      <xdr:spPr>
        <a:xfrm>
          <a:off x="16370300" y="659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11,779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10223</xdr:rowOff>
    </xdr:from>
    <xdr:to>
      <xdr:col>22</xdr:col>
      <xdr:colOff>415925</xdr:colOff>
      <xdr:row>38</xdr:row>
      <xdr:rowOff>111823</xdr:rowOff>
    </xdr:to>
    <xdr:sp macro="" textlink="">
      <xdr:nvSpPr>
        <xdr:cNvPr id="541" name="円/楕円 540"/>
        <xdr:cNvSpPr/>
      </xdr:nvSpPr>
      <xdr:spPr>
        <a:xfrm>
          <a:off x="15430500" y="65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102950</xdr:rowOff>
    </xdr:from>
    <xdr:ext cx="534377" cy="259045"/>
    <xdr:sp macro="" textlink="">
      <xdr:nvSpPr>
        <xdr:cNvPr id="542" name="テキスト ボックス 541"/>
        <xdr:cNvSpPr txBox="1"/>
      </xdr:nvSpPr>
      <xdr:spPr>
        <a:xfrm>
          <a:off x="15214111" y="661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46000</xdr:rowOff>
    </xdr:from>
    <xdr:to>
      <xdr:col>21</xdr:col>
      <xdr:colOff>212725</xdr:colOff>
      <xdr:row>38</xdr:row>
      <xdr:rowOff>147600</xdr:rowOff>
    </xdr:to>
    <xdr:sp macro="" textlink="">
      <xdr:nvSpPr>
        <xdr:cNvPr id="543" name="円/楕円 542"/>
        <xdr:cNvSpPr/>
      </xdr:nvSpPr>
      <xdr:spPr>
        <a:xfrm>
          <a:off x="14541500" y="65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138727</xdr:rowOff>
    </xdr:from>
    <xdr:ext cx="534377" cy="259045"/>
    <xdr:sp macro="" textlink="">
      <xdr:nvSpPr>
        <xdr:cNvPr id="544" name="テキスト ボックス 543"/>
        <xdr:cNvSpPr txBox="1"/>
      </xdr:nvSpPr>
      <xdr:spPr>
        <a:xfrm>
          <a:off x="14325111" y="66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97472</xdr:rowOff>
    </xdr:from>
    <xdr:to>
      <xdr:col>20</xdr:col>
      <xdr:colOff>9525</xdr:colOff>
      <xdr:row>38</xdr:row>
      <xdr:rowOff>27622</xdr:rowOff>
    </xdr:to>
    <xdr:sp macro="" textlink="">
      <xdr:nvSpPr>
        <xdr:cNvPr id="545" name="円/楕円 544"/>
        <xdr:cNvSpPr/>
      </xdr:nvSpPr>
      <xdr:spPr>
        <a:xfrm>
          <a:off x="13652500" y="64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18749</xdr:rowOff>
    </xdr:from>
    <xdr:ext cx="534377" cy="259045"/>
    <xdr:sp macro="" textlink="">
      <xdr:nvSpPr>
        <xdr:cNvPr id="546" name="テキスト ボックス 545"/>
        <xdr:cNvSpPr txBox="1"/>
      </xdr:nvSpPr>
      <xdr:spPr>
        <a:xfrm>
          <a:off x="13436111" y="653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62764</xdr:rowOff>
    </xdr:from>
    <xdr:to>
      <xdr:col>18</xdr:col>
      <xdr:colOff>492125</xdr:colOff>
      <xdr:row>38</xdr:row>
      <xdr:rowOff>164364</xdr:rowOff>
    </xdr:to>
    <xdr:sp macro="" textlink="">
      <xdr:nvSpPr>
        <xdr:cNvPr id="547" name="円/楕円 546"/>
        <xdr:cNvSpPr/>
      </xdr:nvSpPr>
      <xdr:spPr>
        <a:xfrm>
          <a:off x="12763500" y="65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155491</xdr:rowOff>
    </xdr:from>
    <xdr:ext cx="534377" cy="259045"/>
    <xdr:sp macro="" textlink="">
      <xdr:nvSpPr>
        <xdr:cNvPr id="548" name="テキスト ボックス 547"/>
        <xdr:cNvSpPr txBox="1"/>
      </xdr:nvSpPr>
      <xdr:spPr>
        <a:xfrm>
          <a:off x="12547111" y="66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100476</xdr:rowOff>
    </xdr:from>
    <xdr:to>
      <xdr:col>23</xdr:col>
      <xdr:colOff>517525</xdr:colOff>
      <xdr:row>57</xdr:row>
      <xdr:rowOff>131737</xdr:rowOff>
    </xdr:to>
    <xdr:cxnSp macro="">
      <xdr:nvCxnSpPr>
        <xdr:cNvPr id="578" name="直線コネクタ 577"/>
        <xdr:cNvCxnSpPr/>
      </xdr:nvCxnSpPr>
      <xdr:spPr>
        <a:xfrm flipV="1">
          <a:off x="15481300" y="9873126"/>
          <a:ext cx="838200" cy="3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131737</xdr:rowOff>
    </xdr:from>
    <xdr:to>
      <xdr:col>22</xdr:col>
      <xdr:colOff>365125</xdr:colOff>
      <xdr:row>57</xdr:row>
      <xdr:rowOff>136023</xdr:rowOff>
    </xdr:to>
    <xdr:cxnSp macro="">
      <xdr:nvCxnSpPr>
        <xdr:cNvPr id="581" name="直線コネクタ 580"/>
        <xdr:cNvCxnSpPr/>
      </xdr:nvCxnSpPr>
      <xdr:spPr>
        <a:xfrm flipV="1">
          <a:off x="14592300" y="9904387"/>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43980</xdr:rowOff>
    </xdr:from>
    <xdr:to>
      <xdr:col>22</xdr:col>
      <xdr:colOff>415925</xdr:colOff>
      <xdr:row>55</xdr:row>
      <xdr:rowOff>145580</xdr:rowOff>
    </xdr:to>
    <xdr:sp macro="" textlink="">
      <xdr:nvSpPr>
        <xdr:cNvPr id="582" name="フローチャート : 判断 581"/>
        <xdr:cNvSpPr/>
      </xdr:nvSpPr>
      <xdr:spPr>
        <a:xfrm>
          <a:off x="15430500" y="947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162107</xdr:rowOff>
    </xdr:from>
    <xdr:ext cx="534377" cy="259045"/>
    <xdr:sp macro="" textlink="">
      <xdr:nvSpPr>
        <xdr:cNvPr id="583" name="テキスト ボックス 582"/>
        <xdr:cNvSpPr txBox="1"/>
      </xdr:nvSpPr>
      <xdr:spPr>
        <a:xfrm>
          <a:off x="15214111" y="9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136023</xdr:rowOff>
    </xdr:from>
    <xdr:to>
      <xdr:col>21</xdr:col>
      <xdr:colOff>161925</xdr:colOff>
      <xdr:row>57</xdr:row>
      <xdr:rowOff>142957</xdr:rowOff>
    </xdr:to>
    <xdr:cxnSp macro="">
      <xdr:nvCxnSpPr>
        <xdr:cNvPr id="584" name="直線コネクタ 583"/>
        <xdr:cNvCxnSpPr/>
      </xdr:nvCxnSpPr>
      <xdr:spPr>
        <a:xfrm flipV="1">
          <a:off x="13703300" y="9908673"/>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42513</xdr:rowOff>
    </xdr:from>
    <xdr:to>
      <xdr:col>21</xdr:col>
      <xdr:colOff>212725</xdr:colOff>
      <xdr:row>55</xdr:row>
      <xdr:rowOff>144113</xdr:rowOff>
    </xdr:to>
    <xdr:sp macro="" textlink="">
      <xdr:nvSpPr>
        <xdr:cNvPr id="585" name="フローチャート : 判断 584"/>
        <xdr:cNvSpPr/>
      </xdr:nvSpPr>
      <xdr:spPr>
        <a:xfrm>
          <a:off x="14541500" y="947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160640</xdr:rowOff>
    </xdr:from>
    <xdr:ext cx="534377" cy="259045"/>
    <xdr:sp macro="" textlink="">
      <xdr:nvSpPr>
        <xdr:cNvPr id="586" name="テキスト ボックス 585"/>
        <xdr:cNvSpPr txBox="1"/>
      </xdr:nvSpPr>
      <xdr:spPr>
        <a:xfrm>
          <a:off x="14325111" y="924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101447</xdr:rowOff>
    </xdr:from>
    <xdr:to>
      <xdr:col>19</xdr:col>
      <xdr:colOff>644525</xdr:colOff>
      <xdr:row>57</xdr:row>
      <xdr:rowOff>142957</xdr:rowOff>
    </xdr:to>
    <xdr:cxnSp macro="">
      <xdr:nvCxnSpPr>
        <xdr:cNvPr id="587" name="直線コネクタ 586"/>
        <xdr:cNvCxnSpPr/>
      </xdr:nvCxnSpPr>
      <xdr:spPr>
        <a:xfrm>
          <a:off x="12814300" y="9874097"/>
          <a:ext cx="889000" cy="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135230</xdr:rowOff>
    </xdr:from>
    <xdr:to>
      <xdr:col>20</xdr:col>
      <xdr:colOff>9525</xdr:colOff>
      <xdr:row>56</xdr:row>
      <xdr:rowOff>65380</xdr:rowOff>
    </xdr:to>
    <xdr:sp macro="" textlink="">
      <xdr:nvSpPr>
        <xdr:cNvPr id="588" name="フローチャート : 判断 587"/>
        <xdr:cNvSpPr/>
      </xdr:nvSpPr>
      <xdr:spPr>
        <a:xfrm>
          <a:off x="13652500" y="95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81907</xdr:rowOff>
    </xdr:from>
    <xdr:ext cx="534377" cy="259045"/>
    <xdr:sp macro="" textlink="">
      <xdr:nvSpPr>
        <xdr:cNvPr id="589" name="テキスト ボックス 588"/>
        <xdr:cNvSpPr txBox="1"/>
      </xdr:nvSpPr>
      <xdr:spPr>
        <a:xfrm>
          <a:off x="13436111" y="93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115780</xdr:rowOff>
    </xdr:from>
    <xdr:to>
      <xdr:col>18</xdr:col>
      <xdr:colOff>492125</xdr:colOff>
      <xdr:row>56</xdr:row>
      <xdr:rowOff>45930</xdr:rowOff>
    </xdr:to>
    <xdr:sp macro="" textlink="">
      <xdr:nvSpPr>
        <xdr:cNvPr id="590" name="フローチャート : 判断 589"/>
        <xdr:cNvSpPr/>
      </xdr:nvSpPr>
      <xdr:spPr>
        <a:xfrm>
          <a:off x="12763500" y="95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62457</xdr:rowOff>
    </xdr:from>
    <xdr:ext cx="534377" cy="259045"/>
    <xdr:sp macro="" textlink="">
      <xdr:nvSpPr>
        <xdr:cNvPr id="591" name="テキスト ボックス 590"/>
        <xdr:cNvSpPr txBox="1"/>
      </xdr:nvSpPr>
      <xdr:spPr>
        <a:xfrm>
          <a:off x="12547111" y="93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49676</xdr:rowOff>
    </xdr:from>
    <xdr:to>
      <xdr:col>23</xdr:col>
      <xdr:colOff>568325</xdr:colOff>
      <xdr:row>57</xdr:row>
      <xdr:rowOff>151276</xdr:rowOff>
    </xdr:to>
    <xdr:sp macro="" textlink="">
      <xdr:nvSpPr>
        <xdr:cNvPr id="597" name="円/楕円 596"/>
        <xdr:cNvSpPr/>
      </xdr:nvSpPr>
      <xdr:spPr>
        <a:xfrm>
          <a:off x="16268700" y="982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28103</xdr:rowOff>
    </xdr:from>
    <xdr:ext cx="534377" cy="259045"/>
    <xdr:sp macro="" textlink="">
      <xdr:nvSpPr>
        <xdr:cNvPr id="598" name="教育費該当値テキスト"/>
        <xdr:cNvSpPr txBox="1"/>
      </xdr:nvSpPr>
      <xdr:spPr>
        <a:xfrm>
          <a:off x="16370300" y="98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35,059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80937</xdr:rowOff>
    </xdr:from>
    <xdr:to>
      <xdr:col>22</xdr:col>
      <xdr:colOff>415925</xdr:colOff>
      <xdr:row>58</xdr:row>
      <xdr:rowOff>11087</xdr:rowOff>
    </xdr:to>
    <xdr:sp macro="" textlink="">
      <xdr:nvSpPr>
        <xdr:cNvPr id="599" name="円/楕円 598"/>
        <xdr:cNvSpPr/>
      </xdr:nvSpPr>
      <xdr:spPr>
        <a:xfrm>
          <a:off x="15430500" y="985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2214</xdr:rowOff>
    </xdr:from>
    <xdr:ext cx="534377" cy="259045"/>
    <xdr:sp macro="" textlink="">
      <xdr:nvSpPr>
        <xdr:cNvPr id="600" name="テキスト ボックス 599"/>
        <xdr:cNvSpPr txBox="1"/>
      </xdr:nvSpPr>
      <xdr:spPr>
        <a:xfrm>
          <a:off x="15214111" y="994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85223</xdr:rowOff>
    </xdr:from>
    <xdr:to>
      <xdr:col>21</xdr:col>
      <xdr:colOff>212725</xdr:colOff>
      <xdr:row>58</xdr:row>
      <xdr:rowOff>15373</xdr:rowOff>
    </xdr:to>
    <xdr:sp macro="" textlink="">
      <xdr:nvSpPr>
        <xdr:cNvPr id="601" name="円/楕円 600"/>
        <xdr:cNvSpPr/>
      </xdr:nvSpPr>
      <xdr:spPr>
        <a:xfrm>
          <a:off x="14541500" y="98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6500</xdr:rowOff>
    </xdr:from>
    <xdr:ext cx="534377" cy="259045"/>
    <xdr:sp macro="" textlink="">
      <xdr:nvSpPr>
        <xdr:cNvPr id="602" name="テキスト ボックス 601"/>
        <xdr:cNvSpPr txBox="1"/>
      </xdr:nvSpPr>
      <xdr:spPr>
        <a:xfrm>
          <a:off x="14325111" y="995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92157</xdr:rowOff>
    </xdr:from>
    <xdr:to>
      <xdr:col>20</xdr:col>
      <xdr:colOff>9525</xdr:colOff>
      <xdr:row>58</xdr:row>
      <xdr:rowOff>22307</xdr:rowOff>
    </xdr:to>
    <xdr:sp macro="" textlink="">
      <xdr:nvSpPr>
        <xdr:cNvPr id="603" name="円/楕円 602"/>
        <xdr:cNvSpPr/>
      </xdr:nvSpPr>
      <xdr:spPr>
        <a:xfrm>
          <a:off x="13652500" y="98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13434</xdr:rowOff>
    </xdr:from>
    <xdr:ext cx="534377" cy="259045"/>
    <xdr:sp macro="" textlink="">
      <xdr:nvSpPr>
        <xdr:cNvPr id="604" name="テキスト ボックス 603"/>
        <xdr:cNvSpPr txBox="1"/>
      </xdr:nvSpPr>
      <xdr:spPr>
        <a:xfrm>
          <a:off x="13436111" y="995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32,829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50647</xdr:rowOff>
    </xdr:from>
    <xdr:to>
      <xdr:col>18</xdr:col>
      <xdr:colOff>492125</xdr:colOff>
      <xdr:row>57</xdr:row>
      <xdr:rowOff>152247</xdr:rowOff>
    </xdr:to>
    <xdr:sp macro="" textlink="">
      <xdr:nvSpPr>
        <xdr:cNvPr id="605" name="円/楕円 604"/>
        <xdr:cNvSpPr/>
      </xdr:nvSpPr>
      <xdr:spPr>
        <a:xfrm>
          <a:off x="12763500" y="98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143374</xdr:rowOff>
    </xdr:from>
    <xdr:ext cx="534377" cy="259045"/>
    <xdr:sp macro="" textlink="">
      <xdr:nvSpPr>
        <xdr:cNvPr id="606" name="テキスト ボックス 605"/>
        <xdr:cNvSpPr txBox="1"/>
      </xdr:nvSpPr>
      <xdr:spPr>
        <a:xfrm>
          <a:off x="12547111" y="991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38354</xdr:rowOff>
    </xdr:from>
    <xdr:to>
      <xdr:col>23</xdr:col>
      <xdr:colOff>517525</xdr:colOff>
      <xdr:row>79</xdr:row>
      <xdr:rowOff>38888</xdr:rowOff>
    </xdr:to>
    <xdr:cxnSp macro="">
      <xdr:nvCxnSpPr>
        <xdr:cNvPr id="635" name="直線コネクタ 634"/>
        <xdr:cNvCxnSpPr/>
      </xdr:nvCxnSpPr>
      <xdr:spPr>
        <a:xfrm flipV="1">
          <a:off x="15481300" y="13582904"/>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35725</xdr:rowOff>
    </xdr:from>
    <xdr:to>
      <xdr:col>22</xdr:col>
      <xdr:colOff>365125</xdr:colOff>
      <xdr:row>79</xdr:row>
      <xdr:rowOff>38888</xdr:rowOff>
    </xdr:to>
    <xdr:cxnSp macro="">
      <xdr:nvCxnSpPr>
        <xdr:cNvPr id="638" name="直線コネクタ 637"/>
        <xdr:cNvCxnSpPr/>
      </xdr:nvCxnSpPr>
      <xdr:spPr>
        <a:xfrm>
          <a:off x="14592300" y="13580275"/>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1956</xdr:rowOff>
    </xdr:from>
    <xdr:to>
      <xdr:col>22</xdr:col>
      <xdr:colOff>415925</xdr:colOff>
      <xdr:row>78</xdr:row>
      <xdr:rowOff>103556</xdr:rowOff>
    </xdr:to>
    <xdr:sp macro="" textlink="">
      <xdr:nvSpPr>
        <xdr:cNvPr id="639" name="フローチャート : 判断 638"/>
        <xdr:cNvSpPr/>
      </xdr:nvSpPr>
      <xdr:spPr>
        <a:xfrm>
          <a:off x="15430500" y="133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120083</xdr:rowOff>
    </xdr:from>
    <xdr:ext cx="469744" cy="259045"/>
    <xdr:sp macro="" textlink="">
      <xdr:nvSpPr>
        <xdr:cNvPr id="640" name="テキスト ボックス 639"/>
        <xdr:cNvSpPr txBox="1"/>
      </xdr:nvSpPr>
      <xdr:spPr>
        <a:xfrm>
          <a:off x="15246427" y="1315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35725</xdr:rowOff>
    </xdr:from>
    <xdr:to>
      <xdr:col>21</xdr:col>
      <xdr:colOff>161925</xdr:colOff>
      <xdr:row>79</xdr:row>
      <xdr:rowOff>39115</xdr:rowOff>
    </xdr:to>
    <xdr:cxnSp macro="">
      <xdr:nvCxnSpPr>
        <xdr:cNvPr id="641" name="直線コネクタ 640"/>
        <xdr:cNvCxnSpPr/>
      </xdr:nvCxnSpPr>
      <xdr:spPr>
        <a:xfrm flipV="1">
          <a:off x="13703300" y="13580275"/>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29350</xdr:rowOff>
    </xdr:from>
    <xdr:to>
      <xdr:col>21</xdr:col>
      <xdr:colOff>212725</xdr:colOff>
      <xdr:row>77</xdr:row>
      <xdr:rowOff>130950</xdr:rowOff>
    </xdr:to>
    <xdr:sp macro="" textlink="">
      <xdr:nvSpPr>
        <xdr:cNvPr id="642" name="フローチャート : 判断 641"/>
        <xdr:cNvSpPr/>
      </xdr:nvSpPr>
      <xdr:spPr>
        <a:xfrm>
          <a:off x="14541500" y="132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147477</xdr:rowOff>
    </xdr:from>
    <xdr:ext cx="469744" cy="259045"/>
    <xdr:sp macro="" textlink="">
      <xdr:nvSpPr>
        <xdr:cNvPr id="643" name="テキスト ボックス 642"/>
        <xdr:cNvSpPr txBox="1"/>
      </xdr:nvSpPr>
      <xdr:spPr>
        <a:xfrm>
          <a:off x="14357427" y="130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26200</xdr:rowOff>
    </xdr:from>
    <xdr:to>
      <xdr:col>19</xdr:col>
      <xdr:colOff>644525</xdr:colOff>
      <xdr:row>79</xdr:row>
      <xdr:rowOff>39115</xdr:rowOff>
    </xdr:to>
    <xdr:cxnSp macro="">
      <xdr:nvCxnSpPr>
        <xdr:cNvPr id="644" name="直線コネクタ 643"/>
        <xdr:cNvCxnSpPr/>
      </xdr:nvCxnSpPr>
      <xdr:spPr>
        <a:xfrm>
          <a:off x="12814300" y="13570750"/>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31674</xdr:rowOff>
    </xdr:from>
    <xdr:to>
      <xdr:col>20</xdr:col>
      <xdr:colOff>9525</xdr:colOff>
      <xdr:row>77</xdr:row>
      <xdr:rowOff>133274</xdr:rowOff>
    </xdr:to>
    <xdr:sp macro="" textlink="">
      <xdr:nvSpPr>
        <xdr:cNvPr id="645" name="フローチャート : 判断 644"/>
        <xdr:cNvSpPr/>
      </xdr:nvSpPr>
      <xdr:spPr>
        <a:xfrm>
          <a:off x="13652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149801</xdr:rowOff>
    </xdr:from>
    <xdr:ext cx="469744" cy="259045"/>
    <xdr:sp macro="" textlink="">
      <xdr:nvSpPr>
        <xdr:cNvPr id="646" name="テキスト ボックス 645"/>
        <xdr:cNvSpPr txBox="1"/>
      </xdr:nvSpPr>
      <xdr:spPr>
        <a:xfrm>
          <a:off x="13468427"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78994</xdr:rowOff>
    </xdr:from>
    <xdr:to>
      <xdr:col>18</xdr:col>
      <xdr:colOff>492125</xdr:colOff>
      <xdr:row>78</xdr:row>
      <xdr:rowOff>9144</xdr:rowOff>
    </xdr:to>
    <xdr:sp macro="" textlink="">
      <xdr:nvSpPr>
        <xdr:cNvPr id="647" name="フローチャート : 判断 646"/>
        <xdr:cNvSpPr/>
      </xdr:nvSpPr>
      <xdr:spPr>
        <a:xfrm>
          <a:off x="12763500" y="1328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25671</xdr:rowOff>
    </xdr:from>
    <xdr:ext cx="469744" cy="259045"/>
    <xdr:sp macro="" textlink="">
      <xdr:nvSpPr>
        <xdr:cNvPr id="648" name="テキスト ボックス 647"/>
        <xdr:cNvSpPr txBox="1"/>
      </xdr:nvSpPr>
      <xdr:spPr>
        <a:xfrm>
          <a:off x="12579427" y="1305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159004</xdr:rowOff>
    </xdr:from>
    <xdr:to>
      <xdr:col>23</xdr:col>
      <xdr:colOff>568325</xdr:colOff>
      <xdr:row>79</xdr:row>
      <xdr:rowOff>89154</xdr:rowOff>
    </xdr:to>
    <xdr:sp macro="" textlink="">
      <xdr:nvSpPr>
        <xdr:cNvPr id="654" name="円/楕円 653"/>
        <xdr:cNvSpPr/>
      </xdr:nvSpPr>
      <xdr:spPr>
        <a:xfrm>
          <a:off x="16268700" y="135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378565" cy="259045"/>
    <xdr:sp macro="" textlink="">
      <xdr:nvSpPr>
        <xdr:cNvPr id="655" name="災害復旧費該当値テキスト"/>
        <xdr:cNvSpPr txBox="1"/>
      </xdr:nvSpPr>
      <xdr:spPr>
        <a:xfrm>
          <a:off x="16370300" y="13461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159538</xdr:rowOff>
    </xdr:from>
    <xdr:to>
      <xdr:col>22</xdr:col>
      <xdr:colOff>415925</xdr:colOff>
      <xdr:row>79</xdr:row>
      <xdr:rowOff>89688</xdr:rowOff>
    </xdr:to>
    <xdr:sp macro="" textlink="">
      <xdr:nvSpPr>
        <xdr:cNvPr id="656" name="円/楕円 655"/>
        <xdr:cNvSpPr/>
      </xdr:nvSpPr>
      <xdr:spPr>
        <a:xfrm>
          <a:off x="15430500" y="135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80815</xdr:rowOff>
    </xdr:from>
    <xdr:ext cx="378565" cy="259045"/>
    <xdr:sp macro="" textlink="">
      <xdr:nvSpPr>
        <xdr:cNvPr id="657" name="テキスト ボックス 656"/>
        <xdr:cNvSpPr txBox="1"/>
      </xdr:nvSpPr>
      <xdr:spPr>
        <a:xfrm>
          <a:off x="15292017" y="13625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156375</xdr:rowOff>
    </xdr:from>
    <xdr:to>
      <xdr:col>21</xdr:col>
      <xdr:colOff>212725</xdr:colOff>
      <xdr:row>79</xdr:row>
      <xdr:rowOff>86525</xdr:rowOff>
    </xdr:to>
    <xdr:sp macro="" textlink="">
      <xdr:nvSpPr>
        <xdr:cNvPr id="658" name="円/楕円 657"/>
        <xdr:cNvSpPr/>
      </xdr:nvSpPr>
      <xdr:spPr>
        <a:xfrm>
          <a:off x="14541500" y="1352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77652</xdr:rowOff>
    </xdr:from>
    <xdr:ext cx="378565" cy="259045"/>
    <xdr:sp macro="" textlink="">
      <xdr:nvSpPr>
        <xdr:cNvPr id="659" name="テキスト ボックス 658"/>
        <xdr:cNvSpPr txBox="1"/>
      </xdr:nvSpPr>
      <xdr:spPr>
        <a:xfrm>
          <a:off x="14403017" y="1362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159765</xdr:rowOff>
    </xdr:from>
    <xdr:to>
      <xdr:col>20</xdr:col>
      <xdr:colOff>9525</xdr:colOff>
      <xdr:row>79</xdr:row>
      <xdr:rowOff>89915</xdr:rowOff>
    </xdr:to>
    <xdr:sp macro="" textlink="">
      <xdr:nvSpPr>
        <xdr:cNvPr id="660" name="円/楕円 659"/>
        <xdr:cNvSpPr/>
      </xdr:nvSpPr>
      <xdr:spPr>
        <a:xfrm>
          <a:off x="13652500" y="135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81042</xdr:rowOff>
    </xdr:from>
    <xdr:ext cx="378565" cy="259045"/>
    <xdr:sp macro="" textlink="">
      <xdr:nvSpPr>
        <xdr:cNvPr id="661" name="テキスト ボックス 660"/>
        <xdr:cNvSpPr txBox="1"/>
      </xdr:nvSpPr>
      <xdr:spPr>
        <a:xfrm>
          <a:off x="13514017" y="1362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146850</xdr:rowOff>
    </xdr:from>
    <xdr:to>
      <xdr:col>18</xdr:col>
      <xdr:colOff>492125</xdr:colOff>
      <xdr:row>79</xdr:row>
      <xdr:rowOff>77000</xdr:rowOff>
    </xdr:to>
    <xdr:sp macro="" textlink="">
      <xdr:nvSpPr>
        <xdr:cNvPr id="662" name="円/楕円 661"/>
        <xdr:cNvSpPr/>
      </xdr:nvSpPr>
      <xdr:spPr>
        <a:xfrm>
          <a:off x="12763500" y="135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68127</xdr:rowOff>
    </xdr:from>
    <xdr:ext cx="378565" cy="259045"/>
    <xdr:sp macro="" textlink="">
      <xdr:nvSpPr>
        <xdr:cNvPr id="663" name="テキスト ボックス 662"/>
        <xdr:cNvSpPr txBox="1"/>
      </xdr:nvSpPr>
      <xdr:spPr>
        <a:xfrm>
          <a:off x="12625017" y="13612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132091</xdr:rowOff>
    </xdr:from>
    <xdr:to>
      <xdr:col>23</xdr:col>
      <xdr:colOff>517525</xdr:colOff>
      <xdr:row>95</xdr:row>
      <xdr:rowOff>158624</xdr:rowOff>
    </xdr:to>
    <xdr:cxnSp macro="">
      <xdr:nvCxnSpPr>
        <xdr:cNvPr id="694" name="直線コネクタ 693"/>
        <xdr:cNvCxnSpPr/>
      </xdr:nvCxnSpPr>
      <xdr:spPr>
        <a:xfrm>
          <a:off x="15481300" y="16419841"/>
          <a:ext cx="838200" cy="2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132091</xdr:rowOff>
    </xdr:from>
    <xdr:to>
      <xdr:col>22</xdr:col>
      <xdr:colOff>365125</xdr:colOff>
      <xdr:row>95</xdr:row>
      <xdr:rowOff>164520</xdr:rowOff>
    </xdr:to>
    <xdr:cxnSp macro="">
      <xdr:nvCxnSpPr>
        <xdr:cNvPr id="697" name="直線コネクタ 696"/>
        <xdr:cNvCxnSpPr/>
      </xdr:nvCxnSpPr>
      <xdr:spPr>
        <a:xfrm flipV="1">
          <a:off x="14592300" y="16419841"/>
          <a:ext cx="8890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152141</xdr:rowOff>
    </xdr:from>
    <xdr:to>
      <xdr:col>22</xdr:col>
      <xdr:colOff>415925</xdr:colOff>
      <xdr:row>95</xdr:row>
      <xdr:rowOff>82291</xdr:rowOff>
    </xdr:to>
    <xdr:sp macro="" textlink="">
      <xdr:nvSpPr>
        <xdr:cNvPr id="698" name="フローチャート : 判断 697"/>
        <xdr:cNvSpPr/>
      </xdr:nvSpPr>
      <xdr:spPr>
        <a:xfrm>
          <a:off x="15430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98818</xdr:rowOff>
    </xdr:from>
    <xdr:ext cx="534377" cy="259045"/>
    <xdr:sp macro="" textlink="">
      <xdr:nvSpPr>
        <xdr:cNvPr id="699" name="テキスト ボックス 698"/>
        <xdr:cNvSpPr txBox="1"/>
      </xdr:nvSpPr>
      <xdr:spPr>
        <a:xfrm>
          <a:off x="15214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164520</xdr:rowOff>
    </xdr:from>
    <xdr:to>
      <xdr:col>21</xdr:col>
      <xdr:colOff>161925</xdr:colOff>
      <xdr:row>96</xdr:row>
      <xdr:rowOff>30854</xdr:rowOff>
    </xdr:to>
    <xdr:cxnSp macro="">
      <xdr:nvCxnSpPr>
        <xdr:cNvPr id="700" name="直線コネクタ 699"/>
        <xdr:cNvCxnSpPr/>
      </xdr:nvCxnSpPr>
      <xdr:spPr>
        <a:xfrm flipV="1">
          <a:off x="13703300" y="16452270"/>
          <a:ext cx="889000" cy="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141691</xdr:rowOff>
    </xdr:from>
    <xdr:to>
      <xdr:col>21</xdr:col>
      <xdr:colOff>212725</xdr:colOff>
      <xdr:row>95</xdr:row>
      <xdr:rowOff>71841</xdr:rowOff>
    </xdr:to>
    <xdr:sp macro="" textlink="">
      <xdr:nvSpPr>
        <xdr:cNvPr id="701" name="フローチャート : 判断 700"/>
        <xdr:cNvSpPr/>
      </xdr:nvSpPr>
      <xdr:spPr>
        <a:xfrm>
          <a:off x="14541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88368</xdr:rowOff>
    </xdr:from>
    <xdr:ext cx="534377" cy="259045"/>
    <xdr:sp macro="" textlink="">
      <xdr:nvSpPr>
        <xdr:cNvPr id="702" name="テキスト ボックス 701"/>
        <xdr:cNvSpPr txBox="1"/>
      </xdr:nvSpPr>
      <xdr:spPr>
        <a:xfrm>
          <a:off x="14325111" y="160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135863</xdr:rowOff>
    </xdr:from>
    <xdr:to>
      <xdr:col>19</xdr:col>
      <xdr:colOff>644525</xdr:colOff>
      <xdr:row>96</xdr:row>
      <xdr:rowOff>30854</xdr:rowOff>
    </xdr:to>
    <xdr:cxnSp macro="">
      <xdr:nvCxnSpPr>
        <xdr:cNvPr id="703" name="直線コネクタ 702"/>
        <xdr:cNvCxnSpPr/>
      </xdr:nvCxnSpPr>
      <xdr:spPr>
        <a:xfrm>
          <a:off x="12814300" y="16423613"/>
          <a:ext cx="889000" cy="6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131468</xdr:rowOff>
    </xdr:from>
    <xdr:to>
      <xdr:col>20</xdr:col>
      <xdr:colOff>9525</xdr:colOff>
      <xdr:row>95</xdr:row>
      <xdr:rowOff>61618</xdr:rowOff>
    </xdr:to>
    <xdr:sp macro="" textlink="">
      <xdr:nvSpPr>
        <xdr:cNvPr id="704" name="フローチャート : 判断 703"/>
        <xdr:cNvSpPr/>
      </xdr:nvSpPr>
      <xdr:spPr>
        <a:xfrm>
          <a:off x="13652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78145</xdr:rowOff>
    </xdr:from>
    <xdr:ext cx="534377" cy="259045"/>
    <xdr:sp macro="" textlink="">
      <xdr:nvSpPr>
        <xdr:cNvPr id="705" name="テキスト ボックス 704"/>
        <xdr:cNvSpPr txBox="1"/>
      </xdr:nvSpPr>
      <xdr:spPr>
        <a:xfrm>
          <a:off x="13436111" y="160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111858</xdr:rowOff>
    </xdr:from>
    <xdr:to>
      <xdr:col>18</xdr:col>
      <xdr:colOff>492125</xdr:colOff>
      <xdr:row>95</xdr:row>
      <xdr:rowOff>42008</xdr:rowOff>
    </xdr:to>
    <xdr:sp macro="" textlink="">
      <xdr:nvSpPr>
        <xdr:cNvPr id="706" name="フローチャート : 判断 705"/>
        <xdr:cNvSpPr/>
      </xdr:nvSpPr>
      <xdr:spPr>
        <a:xfrm>
          <a:off x="12763500" y="1622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58535</xdr:rowOff>
    </xdr:from>
    <xdr:ext cx="534377" cy="259045"/>
    <xdr:sp macro="" textlink="">
      <xdr:nvSpPr>
        <xdr:cNvPr id="707" name="テキスト ボックス 706"/>
        <xdr:cNvSpPr txBox="1"/>
      </xdr:nvSpPr>
      <xdr:spPr>
        <a:xfrm>
          <a:off x="12547111" y="160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107824</xdr:rowOff>
    </xdr:from>
    <xdr:to>
      <xdr:col>23</xdr:col>
      <xdr:colOff>568325</xdr:colOff>
      <xdr:row>96</xdr:row>
      <xdr:rowOff>37974</xdr:rowOff>
    </xdr:to>
    <xdr:sp macro="" textlink="">
      <xdr:nvSpPr>
        <xdr:cNvPr id="713" name="円/楕円 712"/>
        <xdr:cNvSpPr/>
      </xdr:nvSpPr>
      <xdr:spPr>
        <a:xfrm>
          <a:off x="16268700" y="1639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86251</xdr:rowOff>
    </xdr:from>
    <xdr:ext cx="534377" cy="259045"/>
    <xdr:sp macro="" textlink="">
      <xdr:nvSpPr>
        <xdr:cNvPr id="714" name="公債費該当値テキスト"/>
        <xdr:cNvSpPr txBox="1"/>
      </xdr:nvSpPr>
      <xdr:spPr>
        <a:xfrm>
          <a:off x="16370300" y="1637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38,341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81291</xdr:rowOff>
    </xdr:from>
    <xdr:to>
      <xdr:col>22</xdr:col>
      <xdr:colOff>415925</xdr:colOff>
      <xdr:row>96</xdr:row>
      <xdr:rowOff>11441</xdr:rowOff>
    </xdr:to>
    <xdr:sp macro="" textlink="">
      <xdr:nvSpPr>
        <xdr:cNvPr id="715" name="円/楕円 714"/>
        <xdr:cNvSpPr/>
      </xdr:nvSpPr>
      <xdr:spPr>
        <a:xfrm>
          <a:off x="15430500" y="1636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2568</xdr:rowOff>
    </xdr:from>
    <xdr:ext cx="534377" cy="259045"/>
    <xdr:sp macro="" textlink="">
      <xdr:nvSpPr>
        <xdr:cNvPr id="716" name="テキスト ボックス 715"/>
        <xdr:cNvSpPr txBox="1"/>
      </xdr:nvSpPr>
      <xdr:spPr>
        <a:xfrm>
          <a:off x="15214111" y="164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113720</xdr:rowOff>
    </xdr:from>
    <xdr:to>
      <xdr:col>21</xdr:col>
      <xdr:colOff>212725</xdr:colOff>
      <xdr:row>96</xdr:row>
      <xdr:rowOff>43870</xdr:rowOff>
    </xdr:to>
    <xdr:sp macro="" textlink="">
      <xdr:nvSpPr>
        <xdr:cNvPr id="717" name="円/楕円 716"/>
        <xdr:cNvSpPr/>
      </xdr:nvSpPr>
      <xdr:spPr>
        <a:xfrm>
          <a:off x="14541500" y="164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34997</xdr:rowOff>
    </xdr:from>
    <xdr:ext cx="534377" cy="259045"/>
    <xdr:sp macro="" textlink="">
      <xdr:nvSpPr>
        <xdr:cNvPr id="718" name="テキスト ボックス 717"/>
        <xdr:cNvSpPr txBox="1"/>
      </xdr:nvSpPr>
      <xdr:spPr>
        <a:xfrm>
          <a:off x="14325111" y="164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151504</xdr:rowOff>
    </xdr:from>
    <xdr:to>
      <xdr:col>20</xdr:col>
      <xdr:colOff>9525</xdr:colOff>
      <xdr:row>96</xdr:row>
      <xdr:rowOff>81654</xdr:rowOff>
    </xdr:to>
    <xdr:sp macro="" textlink="">
      <xdr:nvSpPr>
        <xdr:cNvPr id="719" name="円/楕円 718"/>
        <xdr:cNvSpPr/>
      </xdr:nvSpPr>
      <xdr:spPr>
        <a:xfrm>
          <a:off x="13652500" y="164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72781</xdr:rowOff>
    </xdr:from>
    <xdr:ext cx="534377" cy="259045"/>
    <xdr:sp macro="" textlink="">
      <xdr:nvSpPr>
        <xdr:cNvPr id="720" name="テキスト ボックス 719"/>
        <xdr:cNvSpPr txBox="1"/>
      </xdr:nvSpPr>
      <xdr:spPr>
        <a:xfrm>
          <a:off x="13436111" y="1653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85063</xdr:rowOff>
    </xdr:from>
    <xdr:to>
      <xdr:col>18</xdr:col>
      <xdr:colOff>492125</xdr:colOff>
      <xdr:row>96</xdr:row>
      <xdr:rowOff>15213</xdr:rowOff>
    </xdr:to>
    <xdr:sp macro="" textlink="">
      <xdr:nvSpPr>
        <xdr:cNvPr id="721" name="円/楕円 720"/>
        <xdr:cNvSpPr/>
      </xdr:nvSpPr>
      <xdr:spPr>
        <a:xfrm>
          <a:off x="12763500" y="163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6340</xdr:rowOff>
    </xdr:from>
    <xdr:ext cx="534377" cy="259045"/>
    <xdr:sp macro="" textlink="">
      <xdr:nvSpPr>
        <xdr:cNvPr id="722" name="テキスト ボックス 721"/>
        <xdr:cNvSpPr txBox="1"/>
      </xdr:nvSpPr>
      <xdr:spPr>
        <a:xfrm>
          <a:off x="12547111" y="1646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159385</xdr:rowOff>
    </xdr:from>
    <xdr:to>
      <xdr:col>31</xdr:col>
      <xdr:colOff>85725</xdr:colOff>
      <xdr:row>39</xdr:row>
      <xdr:rowOff>89535</xdr:rowOff>
    </xdr:to>
    <xdr:sp macro="" textlink="">
      <xdr:nvSpPr>
        <xdr:cNvPr id="755" name="フローチャート : 判断 754"/>
        <xdr:cNvSpPr/>
      </xdr:nvSpPr>
      <xdr:spPr>
        <a:xfrm>
          <a:off x="21272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106062</xdr:rowOff>
    </xdr:from>
    <xdr:ext cx="313932" cy="259045"/>
    <xdr:sp macro="" textlink="">
      <xdr:nvSpPr>
        <xdr:cNvPr id="756" name="テキスト ボックス 755"/>
        <xdr:cNvSpPr txBox="1"/>
      </xdr:nvSpPr>
      <xdr:spPr>
        <a:xfrm>
          <a:off x="21166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58" name="フローチャート : 判断 757"/>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59" name="テキスト ボックス 758"/>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156528</xdr:rowOff>
    </xdr:from>
    <xdr:to>
      <xdr:col>28</xdr:col>
      <xdr:colOff>365125</xdr:colOff>
      <xdr:row>39</xdr:row>
      <xdr:rowOff>86678</xdr:rowOff>
    </xdr:to>
    <xdr:sp macro="" textlink="">
      <xdr:nvSpPr>
        <xdr:cNvPr id="761" name="フローチャート : 判断 760"/>
        <xdr:cNvSpPr/>
      </xdr:nvSpPr>
      <xdr:spPr>
        <a:xfrm>
          <a:off x="19494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103205</xdr:rowOff>
    </xdr:from>
    <xdr:ext cx="313932" cy="259045"/>
    <xdr:sp macro="" textlink="">
      <xdr:nvSpPr>
        <xdr:cNvPr id="762" name="テキスト ボックス 761"/>
        <xdr:cNvSpPr txBox="1"/>
      </xdr:nvSpPr>
      <xdr:spPr>
        <a:xfrm>
          <a:off x="19388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140716</xdr:rowOff>
    </xdr:from>
    <xdr:to>
      <xdr:col>27</xdr:col>
      <xdr:colOff>161925</xdr:colOff>
      <xdr:row>39</xdr:row>
      <xdr:rowOff>70866</xdr:rowOff>
    </xdr:to>
    <xdr:sp macro="" textlink="">
      <xdr:nvSpPr>
        <xdr:cNvPr id="763" name="フローチャート : 判断 762"/>
        <xdr:cNvSpPr/>
      </xdr:nvSpPr>
      <xdr:spPr>
        <a:xfrm>
          <a:off x="18605500" y="66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87393</xdr:rowOff>
    </xdr:from>
    <xdr:ext cx="378565" cy="259045"/>
    <xdr:sp macro="" textlink="">
      <xdr:nvSpPr>
        <xdr:cNvPr id="764" name="テキスト ボックス 763"/>
        <xdr:cNvSpPr txBox="1"/>
      </xdr:nvSpPr>
      <xdr:spPr>
        <a:xfrm>
          <a:off x="18467017" y="6431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５８，４７０円となっており、これは類似団体平均、愛知県平均ともに上回っており、特に平成２６年度から平成２７年度の増加が顕著である。これは、ラグーナ蒲郡地区環境整備事業として実施した事業や、平成２７年度が定年退職者のピークであり、退職手当が大幅増になったことから大きく増加したものである。土木費は、類似団体平均、愛知県平均ともに大きく下回っているが、今後老朽化するインフラ施設等の維持更新に費用が嵩むことが想定される。公共施設等総合管理計画等に基づきながら、計画的な支出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額については、取り崩しを行わず、公共用地対策事業特別会計において土地を売却した利益２７，９００千円と利子分を積み立てて、平成２７年度末残高は約３７，０００千円の増となったが、地方消費税の影響で標準財政規模が増加したため、比率は０．３３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実質収支額は、歳入歳出差引が増加したことから、標準財政規模比で１２．４３％となった。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蒲郡市においては、一般会計をはじめとする全会計において黒字を計上しており、連結赤字比率はない。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３年度より引き続き、国民健康保険事業特別会計、介護保険事業特別会計、後期高齢者医療事業特別会計及び土地区画整理事業特別会計が一般会計から繰入を受けているほか、病院事業会計、土地区画整理事業特別会計、下水道事業特別会計はモーターボート競走事業会計からの繰入を受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モーターボート競走事業会計については、今後も安定的に現在の収益レベルを確保できるという保証はなく、他場との競合のなかで十分な繰出額を確保できなくなることも考えられるので、各会計は繰入に頼らない財政運営を目指していく必要がある。また、一般会計も、市税収入や普通交付税を含めた一般財源の確保がますます厳しくなることが想定されるが、新たな歳入確保策やコスト削減策を検討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D13"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29708099</v>
      </c>
      <c r="BO4" s="379"/>
      <c r="BP4" s="379"/>
      <c r="BQ4" s="379"/>
      <c r="BR4" s="379"/>
      <c r="BS4" s="379"/>
      <c r="BT4" s="379"/>
      <c r="BU4" s="380"/>
      <c r="BV4" s="378">
        <v>28853771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12.4</v>
      </c>
      <c r="CU4" s="385"/>
      <c r="CV4" s="385"/>
      <c r="CW4" s="385"/>
      <c r="CX4" s="385"/>
      <c r="CY4" s="385"/>
      <c r="CZ4" s="385"/>
      <c r="DA4" s="386"/>
      <c r="DB4" s="384">
        <v>12</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27139137</v>
      </c>
      <c r="BO5" s="416"/>
      <c r="BP5" s="416"/>
      <c r="BQ5" s="416"/>
      <c r="BR5" s="416"/>
      <c r="BS5" s="416"/>
      <c r="BT5" s="416"/>
      <c r="BU5" s="417"/>
      <c r="BV5" s="415">
        <v>26709391</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88.9</v>
      </c>
      <c r="CU5" s="413"/>
      <c r="CV5" s="413"/>
      <c r="CW5" s="413"/>
      <c r="CX5" s="413"/>
      <c r="CY5" s="413"/>
      <c r="CZ5" s="413"/>
      <c r="DA5" s="414"/>
      <c r="DB5" s="412">
        <v>88.7</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2568962</v>
      </c>
      <c r="BO6" s="416"/>
      <c r="BP6" s="416"/>
      <c r="BQ6" s="416"/>
      <c r="BR6" s="416"/>
      <c r="BS6" s="416"/>
      <c r="BT6" s="416"/>
      <c r="BU6" s="417"/>
      <c r="BV6" s="415">
        <v>2144380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95.6</v>
      </c>
      <c r="CU6" s="453"/>
      <c r="CV6" s="453"/>
      <c r="CW6" s="453"/>
      <c r="CX6" s="453"/>
      <c r="CY6" s="453"/>
      <c r="CZ6" s="453"/>
      <c r="DA6" s="454"/>
      <c r="DB6" s="452">
        <v>95.8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452831</v>
      </c>
      <c r="BO7" s="416"/>
      <c r="BP7" s="416"/>
      <c r="BQ7" s="416"/>
      <c r="BR7" s="416"/>
      <c r="BS7" s="416"/>
      <c r="BT7" s="416"/>
      <c r="BU7" s="417"/>
      <c r="BV7" s="415">
        <v>153169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17025615</v>
      </c>
      <c r="CU7" s="416"/>
      <c r="CV7" s="416"/>
      <c r="CW7" s="416"/>
      <c r="CX7" s="416"/>
      <c r="CY7" s="416"/>
      <c r="CZ7" s="416"/>
      <c r="DA7" s="417"/>
      <c r="DB7" s="415">
        <v>16541371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2116131</v>
      </c>
      <c r="BO8" s="416"/>
      <c r="BP8" s="416"/>
      <c r="BQ8" s="416"/>
      <c r="BR8" s="416"/>
      <c r="BS8" s="416"/>
      <c r="BT8" s="416"/>
      <c r="BU8" s="417"/>
      <c r="BV8" s="415">
        <v>1991211</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0.86</v>
      </c>
      <c r="CU8" s="456"/>
      <c r="CV8" s="456"/>
      <c r="CW8" s="456"/>
      <c r="CX8" s="456"/>
      <c r="CY8" s="456"/>
      <c r="CZ8" s="456"/>
      <c r="DA8" s="457"/>
      <c r="DB8" s="455">
        <v>0.85</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81100</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124920</v>
      </c>
      <c r="BO9" s="416"/>
      <c r="BP9" s="416"/>
      <c r="BQ9" s="416"/>
      <c r="BR9" s="416"/>
      <c r="BS9" s="416"/>
      <c r="BT9" s="416"/>
      <c r="BU9" s="417"/>
      <c r="BV9" s="415">
        <v>28707</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13.8</v>
      </c>
      <c r="CU9" s="413"/>
      <c r="CV9" s="413"/>
      <c r="CW9" s="413"/>
      <c r="CX9" s="413"/>
      <c r="CY9" s="413"/>
      <c r="CZ9" s="413"/>
      <c r="DA9" s="414"/>
      <c r="DB9" s="412">
        <v>15.3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82249</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37458</v>
      </c>
      <c r="BO10" s="416"/>
      <c r="BP10" s="416"/>
      <c r="BQ10" s="416"/>
      <c r="BR10" s="416"/>
      <c r="BS10" s="416"/>
      <c r="BT10" s="416"/>
      <c r="BU10" s="417"/>
      <c r="BV10" s="415">
        <v>76442</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v>100163</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81291</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78965</v>
      </c>
      <c r="S13" s="497"/>
      <c r="T13" s="497"/>
      <c r="U13" s="497"/>
      <c r="V13" s="498"/>
      <c r="W13" s="431" t="s">
        <v>121</v>
      </c>
      <c r="X13" s="432"/>
      <c r="Y13" s="432"/>
      <c r="Z13" s="432"/>
      <c r="AA13" s="432"/>
      <c r="AB13" s="422"/>
      <c r="AC13" s="466">
        <v>1961</v>
      </c>
      <c r="AD13" s="467"/>
      <c r="AE13" s="467"/>
      <c r="AF13" s="467"/>
      <c r="AG13" s="506"/>
      <c r="AH13" s="466">
        <v>2366</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162378</v>
      </c>
      <c r="BO13" s="416"/>
      <c r="BP13" s="416"/>
      <c r="BQ13" s="416"/>
      <c r="BR13" s="416"/>
      <c r="BS13" s="416"/>
      <c r="BT13" s="416"/>
      <c r="BU13" s="417"/>
      <c r="BV13" s="415">
        <v>205312</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-1.3</v>
      </c>
      <c r="CU13" s="413"/>
      <c r="CV13" s="413"/>
      <c r="CW13" s="413"/>
      <c r="CX13" s="413"/>
      <c r="CY13" s="413"/>
      <c r="CZ13" s="413"/>
      <c r="DA13" s="414"/>
      <c r="DB13" s="412">
        <v>-1.9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81717</v>
      </c>
      <c r="S14" s="497"/>
      <c r="T14" s="497"/>
      <c r="U14" s="497"/>
      <c r="V14" s="498"/>
      <c r="W14" s="405"/>
      <c r="X14" s="406"/>
      <c r="Y14" s="406"/>
      <c r="Z14" s="406"/>
      <c r="AA14" s="406"/>
      <c r="AB14" s="395"/>
      <c r="AC14" s="499">
        <v>4.8</v>
      </c>
      <c r="AD14" s="500"/>
      <c r="AE14" s="500"/>
      <c r="AF14" s="500"/>
      <c r="AG14" s="501"/>
      <c r="AH14" s="499">
        <v>5.3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79518</v>
      </c>
      <c r="S15" s="497"/>
      <c r="T15" s="497"/>
      <c r="U15" s="497"/>
      <c r="V15" s="498"/>
      <c r="W15" s="431" t="s">
        <v>128</v>
      </c>
      <c r="X15" s="432"/>
      <c r="Y15" s="432"/>
      <c r="Z15" s="432"/>
      <c r="AA15" s="432"/>
      <c r="AB15" s="422"/>
      <c r="AC15" s="466">
        <v>16196</v>
      </c>
      <c r="AD15" s="467"/>
      <c r="AE15" s="467"/>
      <c r="AF15" s="467"/>
      <c r="AG15" s="506"/>
      <c r="AH15" s="466">
        <v>17706</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10941352</v>
      </c>
      <c r="BO15" s="379"/>
      <c r="BP15" s="379"/>
      <c r="BQ15" s="379"/>
      <c r="BR15" s="379"/>
      <c r="BS15" s="379"/>
      <c r="BT15" s="379"/>
      <c r="BU15" s="380"/>
      <c r="BV15" s="378">
        <v>10235408</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39.6</v>
      </c>
      <c r="AD16" s="500"/>
      <c r="AE16" s="500"/>
      <c r="AF16" s="500"/>
      <c r="AG16" s="501"/>
      <c r="AH16" s="499">
        <v>39.9</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12650823</v>
      </c>
      <c r="BO16" s="416"/>
      <c r="BP16" s="416"/>
      <c r="BQ16" s="416"/>
      <c r="BR16" s="416"/>
      <c r="BS16" s="416"/>
      <c r="BT16" s="416"/>
      <c r="BU16" s="417"/>
      <c r="BV16" s="415">
        <v>12000360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22712</v>
      </c>
      <c r="AD17" s="467"/>
      <c r="AE17" s="467"/>
      <c r="AF17" s="467"/>
      <c r="AG17" s="506"/>
      <c r="AH17" s="466">
        <v>23956</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14045409</v>
      </c>
      <c r="BO17" s="416"/>
      <c r="BP17" s="416"/>
      <c r="BQ17" s="416"/>
      <c r="BR17" s="416"/>
      <c r="BS17" s="416"/>
      <c r="BT17" s="416"/>
      <c r="BU17" s="417"/>
      <c r="BV17" s="415">
        <v>13258378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56.95</v>
      </c>
      <c r="M18" s="528"/>
      <c r="N18" s="528"/>
      <c r="O18" s="528"/>
      <c r="P18" s="528"/>
      <c r="Q18" s="528"/>
      <c r="R18" s="529"/>
      <c r="S18" s="529"/>
      <c r="T18" s="529"/>
      <c r="U18" s="529"/>
      <c r="V18" s="530"/>
      <c r="W18" s="433"/>
      <c r="X18" s="434"/>
      <c r="Y18" s="434"/>
      <c r="Z18" s="434"/>
      <c r="AA18" s="434"/>
      <c r="AB18" s="425"/>
      <c r="AC18" s="531">
        <v>55.6</v>
      </c>
      <c r="AD18" s="532"/>
      <c r="AE18" s="532"/>
      <c r="AF18" s="532"/>
      <c r="AG18" s="533"/>
      <c r="AH18" s="531">
        <v>54</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15761510</v>
      </c>
      <c r="BO18" s="416"/>
      <c r="BP18" s="416"/>
      <c r="BQ18" s="416"/>
      <c r="BR18" s="416"/>
      <c r="BS18" s="416"/>
      <c r="BT18" s="416"/>
      <c r="BU18" s="417"/>
      <c r="BV18" s="415">
        <v>15118178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1424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22192824</v>
      </c>
      <c r="BO19" s="416"/>
      <c r="BP19" s="416"/>
      <c r="BQ19" s="416"/>
      <c r="BR19" s="416"/>
      <c r="BS19" s="416"/>
      <c r="BT19" s="416"/>
      <c r="BU19" s="417"/>
      <c r="BV19" s="415">
        <v>20929913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29950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28148058</v>
      </c>
      <c r="BO23" s="416"/>
      <c r="BP23" s="416"/>
      <c r="BQ23" s="416"/>
      <c r="BR23" s="416"/>
      <c r="BS23" s="416"/>
      <c r="BT23" s="416"/>
      <c r="BU23" s="417"/>
      <c r="BV23" s="415">
        <v>28708854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9270</v>
      </c>
      <c r="R24" s="467"/>
      <c r="S24" s="467"/>
      <c r="T24" s="467"/>
      <c r="U24" s="467"/>
      <c r="V24" s="506"/>
      <c r="W24" s="561"/>
      <c r="X24" s="549"/>
      <c r="Y24" s="550"/>
      <c r="Z24" s="465" t="s">
        <v>152</v>
      </c>
      <c r="AA24" s="445"/>
      <c r="AB24" s="445"/>
      <c r="AC24" s="445"/>
      <c r="AD24" s="445"/>
      <c r="AE24" s="445"/>
      <c r="AF24" s="445"/>
      <c r="AG24" s="446"/>
      <c r="AH24" s="466">
        <v>567</v>
      </c>
      <c r="AI24" s="467"/>
      <c r="AJ24" s="467"/>
      <c r="AK24" s="467"/>
      <c r="AL24" s="506"/>
      <c r="AM24" s="466">
        <v>1626723</v>
      </c>
      <c r="AN24" s="467"/>
      <c r="AO24" s="467"/>
      <c r="AP24" s="467"/>
      <c r="AQ24" s="467"/>
      <c r="AR24" s="506"/>
      <c r="AS24" s="466">
        <v>2869</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8719762</v>
      </c>
      <c r="BO24" s="416"/>
      <c r="BP24" s="416"/>
      <c r="BQ24" s="416"/>
      <c r="BR24" s="416"/>
      <c r="BS24" s="416"/>
      <c r="BT24" s="416"/>
      <c r="BU24" s="417"/>
      <c r="BV24" s="415">
        <v>10267152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7810</v>
      </c>
      <c r="R25" s="467"/>
      <c r="S25" s="467"/>
      <c r="T25" s="467"/>
      <c r="U25" s="467"/>
      <c r="V25" s="506"/>
      <c r="W25" s="561"/>
      <c r="X25" s="549"/>
      <c r="Y25" s="550"/>
      <c r="Z25" s="465" t="s">
        <v>155</v>
      </c>
      <c r="AA25" s="445"/>
      <c r="AB25" s="445"/>
      <c r="AC25" s="445"/>
      <c r="AD25" s="445"/>
      <c r="AE25" s="445"/>
      <c r="AF25" s="445"/>
      <c r="AG25" s="446"/>
      <c r="AH25" s="466">
        <v>112</v>
      </c>
      <c r="AI25" s="467"/>
      <c r="AJ25" s="467"/>
      <c r="AK25" s="467"/>
      <c r="AL25" s="506"/>
      <c r="AM25" s="466">
        <v>308000</v>
      </c>
      <c r="AN25" s="467"/>
      <c r="AO25" s="467"/>
      <c r="AP25" s="467"/>
      <c r="AQ25" s="467"/>
      <c r="AR25" s="506"/>
      <c r="AS25" s="466">
        <v>2750</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7687478</v>
      </c>
      <c r="BO25" s="379"/>
      <c r="BP25" s="379"/>
      <c r="BQ25" s="379"/>
      <c r="BR25" s="379"/>
      <c r="BS25" s="379"/>
      <c r="BT25" s="379"/>
      <c r="BU25" s="380"/>
      <c r="BV25" s="378">
        <v>7750000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6970</v>
      </c>
      <c r="R26" s="467"/>
      <c r="S26" s="467"/>
      <c r="T26" s="467"/>
      <c r="U26" s="467"/>
      <c r="V26" s="506"/>
      <c r="W26" s="561"/>
      <c r="X26" s="549"/>
      <c r="Y26" s="550"/>
      <c r="Z26" s="465" t="s">
        <v>158</v>
      </c>
      <c r="AA26" s="571"/>
      <c r="AB26" s="571"/>
      <c r="AC26" s="571"/>
      <c r="AD26" s="571"/>
      <c r="AE26" s="571"/>
      <c r="AF26" s="571"/>
      <c r="AG26" s="572"/>
      <c r="AH26" s="466">
        <v>31</v>
      </c>
      <c r="AI26" s="467"/>
      <c r="AJ26" s="467"/>
      <c r="AK26" s="467"/>
      <c r="AL26" s="506"/>
      <c r="AM26" s="466">
        <v>89838</v>
      </c>
      <c r="AN26" s="467"/>
      <c r="AO26" s="467"/>
      <c r="AP26" s="467"/>
      <c r="AQ26" s="467"/>
      <c r="AR26" s="506"/>
      <c r="AS26" s="466">
        <v>2898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v>286087</v>
      </c>
      <c r="BO26" s="416"/>
      <c r="BP26" s="416"/>
      <c r="BQ26" s="416"/>
      <c r="BR26" s="416"/>
      <c r="BS26" s="416"/>
      <c r="BT26" s="416"/>
      <c r="BU26" s="417"/>
      <c r="BV26" s="415">
        <v>165993</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5320</v>
      </c>
      <c r="R27" s="467"/>
      <c r="S27" s="467"/>
      <c r="T27" s="467"/>
      <c r="U27" s="467"/>
      <c r="V27" s="506"/>
      <c r="W27" s="561"/>
      <c r="X27" s="549"/>
      <c r="Y27" s="550"/>
      <c r="Z27" s="465" t="s">
        <v>161</v>
      </c>
      <c r="AA27" s="445"/>
      <c r="AB27" s="445"/>
      <c r="AC27" s="445"/>
      <c r="AD27" s="445"/>
      <c r="AE27" s="445"/>
      <c r="AF27" s="445"/>
      <c r="AG27" s="446"/>
      <c r="AH27" s="466">
        <v>19</v>
      </c>
      <c r="AI27" s="467"/>
      <c r="AJ27" s="467"/>
      <c r="AK27" s="467"/>
      <c r="AL27" s="506"/>
      <c r="AM27" s="466">
        <v>57051</v>
      </c>
      <c r="AN27" s="467"/>
      <c r="AO27" s="467"/>
      <c r="AP27" s="467"/>
      <c r="AQ27" s="467"/>
      <c r="AR27" s="506"/>
      <c r="AS27" s="466">
        <v>3003</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4890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3231900</v>
      </c>
      <c r="BO28" s="379"/>
      <c r="BP28" s="379"/>
      <c r="BQ28" s="379"/>
      <c r="BR28" s="379"/>
      <c r="BS28" s="379"/>
      <c r="BT28" s="379"/>
      <c r="BU28" s="380"/>
      <c r="BV28" s="378">
        <v>3194442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18</v>
      </c>
      <c r="M29" s="467"/>
      <c r="N29" s="467"/>
      <c r="O29" s="467"/>
      <c r="P29" s="506"/>
      <c r="Q29" s="466">
        <v>4570</v>
      </c>
      <c r="R29" s="467"/>
      <c r="S29" s="467"/>
      <c r="T29" s="467"/>
      <c r="U29" s="467"/>
      <c r="V29" s="506"/>
      <c r="W29" s="562"/>
      <c r="X29" s="563"/>
      <c r="Y29" s="564"/>
      <c r="Z29" s="465" t="s">
        <v>168</v>
      </c>
      <c r="AA29" s="445"/>
      <c r="AB29" s="445"/>
      <c r="AC29" s="445"/>
      <c r="AD29" s="445"/>
      <c r="AE29" s="445"/>
      <c r="AF29" s="445"/>
      <c r="AG29" s="446"/>
      <c r="AH29" s="466">
        <v>586</v>
      </c>
      <c r="AI29" s="467"/>
      <c r="AJ29" s="467"/>
      <c r="AK29" s="467"/>
      <c r="AL29" s="506"/>
      <c r="AM29" s="466">
        <v>1683774</v>
      </c>
      <c r="AN29" s="467"/>
      <c r="AO29" s="467"/>
      <c r="AP29" s="467"/>
      <c r="AQ29" s="467"/>
      <c r="AR29" s="506"/>
      <c r="AS29" s="466">
        <v>2873</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271900</v>
      </c>
      <c r="BO29" s="416"/>
      <c r="BP29" s="416"/>
      <c r="BQ29" s="416"/>
      <c r="BR29" s="416"/>
      <c r="BS29" s="416"/>
      <c r="BT29" s="416"/>
      <c r="BU29" s="417"/>
      <c r="BV29" s="415">
        <v>270900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101.5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2555514</v>
      </c>
      <c r="BO30" s="585"/>
      <c r="BP30" s="585"/>
      <c r="BQ30" s="585"/>
      <c r="BR30" s="585"/>
      <c r="BS30" s="585"/>
      <c r="BT30" s="585"/>
      <c r="BU30" s="586"/>
      <c r="BV30" s="584">
        <v>2254378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IF('各会計、関係団体の財政状況及び健全化判断比率'!B34="","",'各会計、関係団体の財政状況及び健全化判断比率'!B34)</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蒲郡市幸田町衛生組合</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蒲郡交通安全事業会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公共用地対策事業特別会計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IF('各会計、関係団体の財政状況及び健全化判断比率'!B32="","",'各会計、関係団体の財政状況及び健全化判断比率'!B32)</f>
        <v>病院事業会計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愛知県後期高齢者医療広域連合（一般会計）</v>
      </c>
      <c r="BZ35" s="597"/>
      <c r="CA35" s="597"/>
      <c r="CB35" s="597"/>
      <c r="CC35" s="597"/>
      <c r="CD35" s="597"/>
      <c r="CE35" s="597"/>
      <c r="CF35" s="597"/>
      <c r="CG35" s="597"/>
      <c r="CH35" s="597"/>
      <c r="CI35" s="597"/>
      <c r="CJ35" s="597"/>
      <c r="CK35" s="597"/>
      <c r="CL35" s="597"/>
      <c r="CM35" s="597"/>
      <c r="CN35" s="165"/>
      <c r="CO35" s="596">
        <f t="shared" ref="CO35:CO43" si="3">IF(CQ35="","",CO34+1)</f>
        <v>16</v>
      </c>
      <c r="CP35" s="596"/>
      <c r="CQ35" s="597" t="str">
        <f>IF('各会計、関係団体の財政状況及び健全化判断比率'!BS8="","",'各会計、関係団体の財政状況及び健全化判断比率'!BS8)</f>
        <v>蒲郡港営施設㈱</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土地区画整理事業特別会計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f t="shared" si="0"/>
        <v>9</v>
      </c>
      <c r="AN36" s="596"/>
      <c r="AO36" s="597" t="str">
        <f>IF('各会計、関係団体の財政状況及び健全化判断比率'!B33="","",'各会計、関係団体の財政状況及び健全化判断比率'!B33)</f>
        <v>モーターボート競走事業会計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愛知県後期高齢者医療広域連合（後期高齢者医療特別会計）</v>
      </c>
      <c r="BZ36" s="597"/>
      <c r="CA36" s="597"/>
      <c r="CB36" s="597"/>
      <c r="CC36" s="597"/>
      <c r="CD36" s="597"/>
      <c r="CE36" s="597"/>
      <c r="CF36" s="597"/>
      <c r="CG36" s="597"/>
      <c r="CH36" s="597"/>
      <c r="CI36" s="597"/>
      <c r="CJ36" s="597"/>
      <c r="CK36" s="597"/>
      <c r="CL36" s="597"/>
      <c r="CM36" s="597"/>
      <c r="CN36" s="165"/>
      <c r="CO36" s="596">
        <f t="shared" si="3"/>
        <v>17</v>
      </c>
      <c r="CP36" s="596"/>
      <c r="CQ36" s="597" t="str">
        <f>IF('各会計、関係団体の財政状況及び健全化判断比率'!BS9="","",'各会計、関係団体の財政状況及び健全化判断比率'!BS9)</f>
        <v>蒲郡市土地開発公社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東三河広域連合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1" t="s">
        <v>529</v>
      </c>
      <c r="D34" s="1181"/>
      <c r="E34" s="1182"/>
      <c r="F34" s="32" t="s">
        <v>482</v>
      </c>
      <c r="G34" s="33" t="s">
        <v>482</v>
      </c>
      <c r="H34" s="33" t="s">
        <v>482</v>
      </c>
      <c r="I34" s="33">
        <v>17.46</v>
      </c>
      <c r="J34" s="34">
        <v>49.08</v>
      </c>
      <c r="K34" s="22"/>
      <c r="L34" s="22"/>
      <c r="M34" s="22"/>
      <c r="N34" s="22"/>
      <c r="O34" s="22"/>
      <c r="P34" s="22"/>
    </row>
    <row r="35" spans="1:16" ht="39" customHeight="1" x14ac:dyDescent="0.15">
      <c r="A35" s="22"/>
      <c r="B35" s="35"/>
      <c r="C35" s="1175" t="s">
        <v>530</v>
      </c>
      <c r="D35" s="1176"/>
      <c r="E35" s="1177"/>
      <c r="F35" s="36">
        <v>5.77</v>
      </c>
      <c r="G35" s="37">
        <v>13.8</v>
      </c>
      <c r="H35" s="37">
        <v>10.42</v>
      </c>
      <c r="I35" s="37">
        <v>10.81</v>
      </c>
      <c r="J35" s="38">
        <v>9.81</v>
      </c>
      <c r="K35" s="22"/>
      <c r="L35" s="22"/>
      <c r="M35" s="22"/>
      <c r="N35" s="22"/>
      <c r="O35" s="22"/>
      <c r="P35" s="22"/>
    </row>
    <row r="36" spans="1:16" ht="39" customHeight="1" x14ac:dyDescent="0.15">
      <c r="A36" s="22"/>
      <c r="B36" s="35"/>
      <c r="C36" s="1175" t="s">
        <v>531</v>
      </c>
      <c r="D36" s="1176"/>
      <c r="E36" s="1177"/>
      <c r="F36" s="36">
        <v>8.42</v>
      </c>
      <c r="G36" s="37">
        <v>9.2200000000000006</v>
      </c>
      <c r="H36" s="37">
        <v>9.4600000000000009</v>
      </c>
      <c r="I36" s="37">
        <v>8.1999999999999993</v>
      </c>
      <c r="J36" s="38">
        <v>7.65</v>
      </c>
      <c r="K36" s="22"/>
      <c r="L36" s="22"/>
      <c r="M36" s="22"/>
      <c r="N36" s="22"/>
      <c r="O36" s="22"/>
      <c r="P36" s="22"/>
    </row>
    <row r="37" spans="1:16" ht="39" customHeight="1" x14ac:dyDescent="0.15">
      <c r="A37" s="22"/>
      <c r="B37" s="35"/>
      <c r="C37" s="1175" t="s">
        <v>532</v>
      </c>
      <c r="D37" s="1176"/>
      <c r="E37" s="1177"/>
      <c r="F37" s="36">
        <v>5.35</v>
      </c>
      <c r="G37" s="37">
        <v>6.04</v>
      </c>
      <c r="H37" s="37">
        <v>7.32</v>
      </c>
      <c r="I37" s="37">
        <v>5.41</v>
      </c>
      <c r="J37" s="38">
        <v>3.4</v>
      </c>
      <c r="K37" s="22"/>
      <c r="L37" s="22"/>
      <c r="M37" s="22"/>
      <c r="N37" s="22"/>
      <c r="O37" s="22"/>
      <c r="P37" s="22"/>
    </row>
    <row r="38" spans="1:16" ht="39" customHeight="1" x14ac:dyDescent="0.15">
      <c r="A38" s="22"/>
      <c r="B38" s="35"/>
      <c r="C38" s="1175" t="s">
        <v>533</v>
      </c>
      <c r="D38" s="1176"/>
      <c r="E38" s="1177"/>
      <c r="F38" s="36">
        <v>0.33</v>
      </c>
      <c r="G38" s="37">
        <v>0.82</v>
      </c>
      <c r="H38" s="37">
        <v>1.22</v>
      </c>
      <c r="I38" s="37">
        <v>1.21</v>
      </c>
      <c r="J38" s="38">
        <v>2.61</v>
      </c>
      <c r="K38" s="22"/>
      <c r="L38" s="22"/>
      <c r="M38" s="22"/>
      <c r="N38" s="22"/>
      <c r="O38" s="22"/>
      <c r="P38" s="22"/>
    </row>
    <row r="39" spans="1:16" ht="39" customHeight="1" x14ac:dyDescent="0.15">
      <c r="A39" s="22"/>
      <c r="B39" s="35"/>
      <c r="C39" s="1175" t="s">
        <v>534</v>
      </c>
      <c r="D39" s="1176"/>
      <c r="E39" s="1177"/>
      <c r="F39" s="36">
        <v>0.31</v>
      </c>
      <c r="G39" s="37">
        <v>0.15</v>
      </c>
      <c r="H39" s="37">
        <v>0.38</v>
      </c>
      <c r="I39" s="37">
        <v>0.88</v>
      </c>
      <c r="J39" s="38">
        <v>1.04</v>
      </c>
      <c r="K39" s="22"/>
      <c r="L39" s="22"/>
      <c r="M39" s="22"/>
      <c r="N39" s="22"/>
      <c r="O39" s="22"/>
      <c r="P39" s="22"/>
    </row>
    <row r="40" spans="1:16" ht="39" customHeight="1" x14ac:dyDescent="0.15">
      <c r="A40" s="22"/>
      <c r="B40" s="35"/>
      <c r="C40" s="1175" t="s">
        <v>535</v>
      </c>
      <c r="D40" s="1176"/>
      <c r="E40" s="1177"/>
      <c r="F40" s="36">
        <v>0.68</v>
      </c>
      <c r="G40" s="37">
        <v>0.61</v>
      </c>
      <c r="H40" s="37">
        <v>0.98</v>
      </c>
      <c r="I40" s="37">
        <v>0.9</v>
      </c>
      <c r="J40" s="38">
        <v>0.98</v>
      </c>
      <c r="K40" s="22"/>
      <c r="L40" s="22"/>
      <c r="M40" s="22"/>
      <c r="N40" s="22"/>
      <c r="O40" s="22"/>
      <c r="P40" s="22"/>
    </row>
    <row r="41" spans="1:16" ht="39" customHeight="1" x14ac:dyDescent="0.15">
      <c r="A41" s="22"/>
      <c r="B41" s="35"/>
      <c r="C41" s="1175" t="s">
        <v>536</v>
      </c>
      <c r="D41" s="1176"/>
      <c r="E41" s="1177"/>
      <c r="F41" s="36">
        <v>0.96</v>
      </c>
      <c r="G41" s="37">
        <v>0.98</v>
      </c>
      <c r="H41" s="37">
        <v>1.17</v>
      </c>
      <c r="I41" s="37">
        <v>0.61</v>
      </c>
      <c r="J41" s="38">
        <v>0.84</v>
      </c>
      <c r="K41" s="22"/>
      <c r="L41" s="22"/>
      <c r="M41" s="22"/>
      <c r="N41" s="22"/>
      <c r="O41" s="22"/>
      <c r="P41" s="22"/>
    </row>
    <row r="42" spans="1:16" ht="39" customHeight="1" x14ac:dyDescent="0.15">
      <c r="A42" s="22"/>
      <c r="B42" s="39"/>
      <c r="C42" s="1175" t="s">
        <v>537</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538</v>
      </c>
      <c r="D43" s="1179"/>
      <c r="E43" s="1180"/>
      <c r="F43" s="41">
        <v>6.04</v>
      </c>
      <c r="G43" s="42">
        <v>5.81</v>
      </c>
      <c r="H43" s="42">
        <v>11.39</v>
      </c>
      <c r="I43" s="42">
        <v>0.89</v>
      </c>
      <c r="J43" s="43">
        <v>0.46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1" zoomScaleSheetLayoutView="55" workbookViewId="0">
      <selection activeCell="O55" sqref="O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3199</v>
      </c>
      <c r="L45" s="60">
        <v>2931</v>
      </c>
      <c r="M45" s="60">
        <v>3106</v>
      </c>
      <c r="N45" s="60">
        <v>3166</v>
      </c>
      <c r="O45" s="61">
        <v>3117</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x14ac:dyDescent="0.15">
      <c r="A48" s="48"/>
      <c r="B48" s="1193"/>
      <c r="C48" s="1194"/>
      <c r="D48" s="62"/>
      <c r="E48" s="1185" t="s">
        <v>15</v>
      </c>
      <c r="F48" s="1185"/>
      <c r="G48" s="1185"/>
      <c r="H48" s="1185"/>
      <c r="I48" s="1185"/>
      <c r="J48" s="1186"/>
      <c r="K48" s="63">
        <v>50</v>
      </c>
      <c r="L48" s="64">
        <v>7</v>
      </c>
      <c r="M48" s="64">
        <v>6</v>
      </c>
      <c r="N48" s="64">
        <v>0</v>
      </c>
      <c r="O48" s="65">
        <v>1</v>
      </c>
      <c r="P48" s="48"/>
      <c r="Q48" s="48"/>
      <c r="R48" s="48"/>
      <c r="S48" s="48"/>
      <c r="T48" s="48"/>
      <c r="U48" s="48"/>
    </row>
    <row r="49" spans="1:21" ht="30.75" customHeight="1" x14ac:dyDescent="0.15">
      <c r="A49" s="48"/>
      <c r="B49" s="1193"/>
      <c r="C49" s="1194"/>
      <c r="D49" s="62"/>
      <c r="E49" s="1185" t="s">
        <v>16</v>
      </c>
      <c r="F49" s="1185"/>
      <c r="G49" s="1185"/>
      <c r="H49" s="1185"/>
      <c r="I49" s="1185"/>
      <c r="J49" s="1186"/>
      <c r="K49" s="63">
        <v>9</v>
      </c>
      <c r="L49" s="64">
        <v>9</v>
      </c>
      <c r="M49" s="64">
        <v>9</v>
      </c>
      <c r="N49" s="64">
        <v>9</v>
      </c>
      <c r="O49" s="65">
        <v>8</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482</v>
      </c>
      <c r="L50" s="64" t="s">
        <v>482</v>
      </c>
      <c r="M50" s="64" t="s">
        <v>482</v>
      </c>
      <c r="N50" s="64" t="s">
        <v>482</v>
      </c>
      <c r="O50" s="65" t="s">
        <v>482</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3339</v>
      </c>
      <c r="L52" s="64">
        <v>3307</v>
      </c>
      <c r="M52" s="64">
        <v>3397</v>
      </c>
      <c r="N52" s="64">
        <v>3374</v>
      </c>
      <c r="O52" s="65">
        <v>3233</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-81</v>
      </c>
      <c r="L53" s="69">
        <v>-360</v>
      </c>
      <c r="M53" s="69">
        <v>-276</v>
      </c>
      <c r="N53" s="69">
        <v>-199</v>
      </c>
      <c r="O53" s="70">
        <v>-107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9" zoomScaleSheetLayoutView="100" workbookViewId="0">
      <selection activeCell="N54" sqref="N5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99" t="s">
        <v>24</v>
      </c>
      <c r="C41" s="1200"/>
      <c r="D41" s="81"/>
      <c r="E41" s="1205" t="s">
        <v>25</v>
      </c>
      <c r="F41" s="1205"/>
      <c r="G41" s="1205"/>
      <c r="H41" s="1206"/>
      <c r="I41" s="82">
        <v>29924</v>
      </c>
      <c r="J41" s="83">
        <v>30454</v>
      </c>
      <c r="K41" s="83">
        <v>29619</v>
      </c>
      <c r="L41" s="83">
        <v>28709</v>
      </c>
      <c r="M41" s="84">
        <v>28148</v>
      </c>
    </row>
    <row r="42" spans="2:13" ht="27.75" customHeight="1" x14ac:dyDescent="0.15">
      <c r="B42" s="1201"/>
      <c r="C42" s="1202"/>
      <c r="D42" s="85"/>
      <c r="E42" s="1207" t="s">
        <v>26</v>
      </c>
      <c r="F42" s="1207"/>
      <c r="G42" s="1207"/>
      <c r="H42" s="1208"/>
      <c r="I42" s="86" t="s">
        <v>482</v>
      </c>
      <c r="J42" s="87" t="s">
        <v>482</v>
      </c>
      <c r="K42" s="87">
        <v>55</v>
      </c>
      <c r="L42" s="87">
        <v>52</v>
      </c>
      <c r="M42" s="88">
        <v>271</v>
      </c>
    </row>
    <row r="43" spans="2:13" ht="27.75" customHeight="1" x14ac:dyDescent="0.15">
      <c r="B43" s="1201"/>
      <c r="C43" s="1202"/>
      <c r="D43" s="85"/>
      <c r="E43" s="1207" t="s">
        <v>27</v>
      </c>
      <c r="F43" s="1207"/>
      <c r="G43" s="1207"/>
      <c r="H43" s="1208"/>
      <c r="I43" s="86">
        <v>5734</v>
      </c>
      <c r="J43" s="87">
        <v>5423</v>
      </c>
      <c r="K43" s="87">
        <v>5422</v>
      </c>
      <c r="L43" s="87">
        <v>5031</v>
      </c>
      <c r="M43" s="88">
        <v>4596</v>
      </c>
    </row>
    <row r="44" spans="2:13" ht="27.75" customHeight="1" x14ac:dyDescent="0.15">
      <c r="B44" s="1201"/>
      <c r="C44" s="1202"/>
      <c r="D44" s="85"/>
      <c r="E44" s="1207" t="s">
        <v>28</v>
      </c>
      <c r="F44" s="1207"/>
      <c r="G44" s="1207"/>
      <c r="H44" s="1208"/>
      <c r="I44" s="86">
        <v>98</v>
      </c>
      <c r="J44" s="87">
        <v>91</v>
      </c>
      <c r="K44" s="87">
        <v>83</v>
      </c>
      <c r="L44" s="87">
        <v>333</v>
      </c>
      <c r="M44" s="88">
        <v>355</v>
      </c>
    </row>
    <row r="45" spans="2:13" ht="27.75" customHeight="1" x14ac:dyDescent="0.15">
      <c r="B45" s="1201"/>
      <c r="C45" s="1202"/>
      <c r="D45" s="85"/>
      <c r="E45" s="1207" t="s">
        <v>29</v>
      </c>
      <c r="F45" s="1207"/>
      <c r="G45" s="1207"/>
      <c r="H45" s="1208"/>
      <c r="I45" s="86">
        <v>4870</v>
      </c>
      <c r="J45" s="87">
        <v>4192</v>
      </c>
      <c r="K45" s="87">
        <v>3678</v>
      </c>
      <c r="L45" s="87">
        <v>3322</v>
      </c>
      <c r="M45" s="88">
        <v>2743</v>
      </c>
    </row>
    <row r="46" spans="2:13" ht="27.75" customHeight="1" x14ac:dyDescent="0.15">
      <c r="B46" s="1201"/>
      <c r="C46" s="1202"/>
      <c r="D46" s="85"/>
      <c r="E46" s="1207" t="s">
        <v>30</v>
      </c>
      <c r="F46" s="1207"/>
      <c r="G46" s="1207"/>
      <c r="H46" s="1208"/>
      <c r="I46" s="86" t="s">
        <v>482</v>
      </c>
      <c r="J46" s="87" t="s">
        <v>482</v>
      </c>
      <c r="K46" s="87" t="s">
        <v>482</v>
      </c>
      <c r="L46" s="87" t="s">
        <v>482</v>
      </c>
      <c r="M46" s="88" t="s">
        <v>482</v>
      </c>
    </row>
    <row r="47" spans="2:13" ht="27.75" customHeight="1" x14ac:dyDescent="0.15">
      <c r="B47" s="1201"/>
      <c r="C47" s="1202"/>
      <c r="D47" s="85"/>
      <c r="E47" s="1207" t="s">
        <v>31</v>
      </c>
      <c r="F47" s="1207"/>
      <c r="G47" s="1207"/>
      <c r="H47" s="1208"/>
      <c r="I47" s="86" t="s">
        <v>482</v>
      </c>
      <c r="J47" s="87" t="s">
        <v>482</v>
      </c>
      <c r="K47" s="87" t="s">
        <v>482</v>
      </c>
      <c r="L47" s="87" t="s">
        <v>482</v>
      </c>
      <c r="M47" s="88" t="s">
        <v>482</v>
      </c>
    </row>
    <row r="48" spans="2:13" ht="27.75" customHeight="1" x14ac:dyDescent="0.15">
      <c r="B48" s="1203"/>
      <c r="C48" s="1204"/>
      <c r="D48" s="85"/>
      <c r="E48" s="1207" t="s">
        <v>32</v>
      </c>
      <c r="F48" s="1207"/>
      <c r="G48" s="1207"/>
      <c r="H48" s="1208"/>
      <c r="I48" s="86" t="s">
        <v>482</v>
      </c>
      <c r="J48" s="87" t="s">
        <v>482</v>
      </c>
      <c r="K48" s="87" t="s">
        <v>482</v>
      </c>
      <c r="L48" s="87" t="s">
        <v>482</v>
      </c>
      <c r="M48" s="88" t="s">
        <v>482</v>
      </c>
    </row>
    <row r="49" spans="2:13" ht="27.75" customHeight="1" x14ac:dyDescent="0.15">
      <c r="B49" s="1209" t="s">
        <v>33</v>
      </c>
      <c r="C49" s="1210"/>
      <c r="D49" s="89"/>
      <c r="E49" s="1207" t="s">
        <v>34</v>
      </c>
      <c r="F49" s="1207"/>
      <c r="G49" s="1207"/>
      <c r="H49" s="1208"/>
      <c r="I49" s="86">
        <v>13762</v>
      </c>
      <c r="J49" s="87">
        <v>14107</v>
      </c>
      <c r="K49" s="87">
        <v>12929</v>
      </c>
      <c r="L49" s="87">
        <v>6269</v>
      </c>
      <c r="M49" s="88">
        <v>6711</v>
      </c>
    </row>
    <row r="50" spans="2:13" ht="27.75" customHeight="1" x14ac:dyDescent="0.15">
      <c r="B50" s="1201"/>
      <c r="C50" s="1202"/>
      <c r="D50" s="85"/>
      <c r="E50" s="1207" t="s">
        <v>35</v>
      </c>
      <c r="F50" s="1207"/>
      <c r="G50" s="1207"/>
      <c r="H50" s="1208"/>
      <c r="I50" s="86">
        <v>7429</v>
      </c>
      <c r="J50" s="87">
        <v>7813</v>
      </c>
      <c r="K50" s="87">
        <v>7948</v>
      </c>
      <c r="L50" s="87">
        <v>7409</v>
      </c>
      <c r="M50" s="88">
        <v>7089</v>
      </c>
    </row>
    <row r="51" spans="2:13" ht="27.75" customHeight="1" x14ac:dyDescent="0.15">
      <c r="B51" s="1203"/>
      <c r="C51" s="1204"/>
      <c r="D51" s="85"/>
      <c r="E51" s="1207" t="s">
        <v>36</v>
      </c>
      <c r="F51" s="1207"/>
      <c r="G51" s="1207"/>
      <c r="H51" s="1208"/>
      <c r="I51" s="86">
        <v>24767</v>
      </c>
      <c r="J51" s="87">
        <v>25081</v>
      </c>
      <c r="K51" s="87">
        <v>24781</v>
      </c>
      <c r="L51" s="87">
        <v>24693</v>
      </c>
      <c r="M51" s="88">
        <v>24627</v>
      </c>
    </row>
    <row r="52" spans="2:13" ht="27.75" customHeight="1" thickBot="1" x14ac:dyDescent="0.2">
      <c r="B52" s="1211" t="s">
        <v>37</v>
      </c>
      <c r="C52" s="1212"/>
      <c r="D52" s="90"/>
      <c r="E52" s="1213" t="s">
        <v>38</v>
      </c>
      <c r="F52" s="1213"/>
      <c r="G52" s="1213"/>
      <c r="H52" s="1214"/>
      <c r="I52" s="91">
        <v>-5332</v>
      </c>
      <c r="J52" s="92">
        <v>-6841</v>
      </c>
      <c r="K52" s="92">
        <v>-6801</v>
      </c>
      <c r="L52" s="92">
        <v>-924</v>
      </c>
      <c r="M52" s="93">
        <v>-2314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E34" zoomScale="85" zoomScaleNormal="85"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38"/>
      <c r="H50" s="1239"/>
      <c r="I50" s="1239"/>
      <c r="J50" s="1240"/>
      <c r="K50" s="354" t="s">
        <v>522</v>
      </c>
      <c r="L50" s="354" t="s">
        <v>523</v>
      </c>
      <c r="M50" s="354" t="s">
        <v>524</v>
      </c>
      <c r="N50" s="354" t="s">
        <v>525</v>
      </c>
      <c r="O50" s="354" t="s">
        <v>526</v>
      </c>
    </row>
    <row r="51" spans="1:17" x14ac:dyDescent="0.15">
      <c r="B51" s="248"/>
      <c r="C51" s="244"/>
      <c r="D51" s="244"/>
      <c r="E51" s="244"/>
      <c r="F51" s="244"/>
      <c r="G51" s="1241" t="s">
        <v>553</v>
      </c>
      <c r="H51" s="1242"/>
      <c r="I51" s="1247" t="s">
        <v>554</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555</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556</v>
      </c>
      <c r="H55" s="1222"/>
      <c r="I55" s="1227" t="s">
        <v>554</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557</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29" t="s">
        <v>561</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38"/>
      <c r="H72" s="1239"/>
      <c r="I72" s="1239"/>
      <c r="J72" s="1240"/>
      <c r="K72" s="354" t="s">
        <v>522</v>
      </c>
      <c r="L72" s="354" t="s">
        <v>523</v>
      </c>
      <c r="M72" s="354" t="s">
        <v>524</v>
      </c>
      <c r="N72" s="354" t="s">
        <v>525</v>
      </c>
      <c r="O72" s="354" t="s">
        <v>526</v>
      </c>
    </row>
    <row r="73" spans="2:30" x14ac:dyDescent="0.15">
      <c r="B73" s="248"/>
      <c r="C73" s="244"/>
      <c r="D73" s="244"/>
      <c r="E73" s="244"/>
      <c r="F73" s="244"/>
      <c r="G73" s="1241" t="s">
        <v>553</v>
      </c>
      <c r="H73" s="1242"/>
      <c r="I73" s="1247" t="s">
        <v>554</v>
      </c>
      <c r="J73" s="1247"/>
      <c r="K73" s="1228"/>
      <c r="L73" s="1228"/>
      <c r="M73" s="1215"/>
      <c r="N73" s="1215"/>
      <c r="O73" s="1215"/>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560</v>
      </c>
      <c r="J75" s="1227"/>
      <c r="K75" s="1219">
        <v>1.2</v>
      </c>
      <c r="L75" s="1219">
        <v>-0.5</v>
      </c>
      <c r="M75" s="1219">
        <v>-1.6</v>
      </c>
      <c r="N75" s="1219">
        <v>-1.9</v>
      </c>
      <c r="O75" s="1219">
        <v>-1.3</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556</v>
      </c>
      <c r="H77" s="1222"/>
      <c r="I77" s="1227" t="s">
        <v>554</v>
      </c>
      <c r="J77" s="1227"/>
      <c r="K77" s="1228">
        <v>58.6</v>
      </c>
      <c r="L77" s="1228">
        <v>52.6</v>
      </c>
      <c r="M77" s="1215">
        <v>41.3</v>
      </c>
      <c r="N77" s="1215">
        <v>33</v>
      </c>
      <c r="O77" s="1215">
        <v>37.299999999999997</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560</v>
      </c>
      <c r="J79" s="1217"/>
      <c r="K79" s="1218">
        <v>11.1</v>
      </c>
      <c r="L79" s="1218">
        <v>10.4</v>
      </c>
      <c r="M79" s="1218">
        <v>9.6</v>
      </c>
      <c r="N79" s="1218">
        <v>8.5</v>
      </c>
      <c r="O79" s="1218">
        <v>7.8</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4" zoomScaleNormal="100" zoomScaleSheetLayoutView="70" workbookViewId="0">
      <selection activeCell="G70" sqref="G7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8" zoomScaleNormal="100" zoomScaleSheetLayoutView="55" workbookViewId="0">
      <selection activeCell="G70" sqref="G7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45855</v>
      </c>
      <c r="E3" s="116"/>
      <c r="F3" s="117">
        <v>51704</v>
      </c>
      <c r="G3" s="118"/>
      <c r="H3" s="119"/>
    </row>
    <row r="4" spans="1:8" x14ac:dyDescent="0.15">
      <c r="A4" s="120"/>
      <c r="B4" s="121"/>
      <c r="C4" s="122"/>
      <c r="D4" s="123">
        <v>22267</v>
      </c>
      <c r="E4" s="124"/>
      <c r="F4" s="125">
        <v>26896</v>
      </c>
      <c r="G4" s="126"/>
      <c r="H4" s="127"/>
    </row>
    <row r="5" spans="1:8" x14ac:dyDescent="0.15">
      <c r="A5" s="108" t="s">
        <v>516</v>
      </c>
      <c r="B5" s="113"/>
      <c r="C5" s="114"/>
      <c r="D5" s="115">
        <v>43129</v>
      </c>
      <c r="E5" s="116"/>
      <c r="F5" s="117">
        <v>52678</v>
      </c>
      <c r="G5" s="118"/>
      <c r="H5" s="119"/>
    </row>
    <row r="6" spans="1:8" x14ac:dyDescent="0.15">
      <c r="A6" s="120"/>
      <c r="B6" s="121"/>
      <c r="C6" s="122"/>
      <c r="D6" s="123">
        <v>28913</v>
      </c>
      <c r="E6" s="124"/>
      <c r="F6" s="125">
        <v>30185</v>
      </c>
      <c r="G6" s="126"/>
      <c r="H6" s="127"/>
    </row>
    <row r="7" spans="1:8" x14ac:dyDescent="0.15">
      <c r="A7" s="108" t="s">
        <v>517</v>
      </c>
      <c r="B7" s="113"/>
      <c r="C7" s="114"/>
      <c r="D7" s="115">
        <v>34918</v>
      </c>
      <c r="E7" s="116"/>
      <c r="F7" s="117">
        <v>69560</v>
      </c>
      <c r="G7" s="118"/>
      <c r="H7" s="119"/>
    </row>
    <row r="8" spans="1:8" x14ac:dyDescent="0.15">
      <c r="A8" s="120"/>
      <c r="B8" s="121"/>
      <c r="C8" s="122"/>
      <c r="D8" s="123">
        <v>24592</v>
      </c>
      <c r="E8" s="124"/>
      <c r="F8" s="125">
        <v>35305</v>
      </c>
      <c r="G8" s="126"/>
      <c r="H8" s="127"/>
    </row>
    <row r="9" spans="1:8" x14ac:dyDescent="0.15">
      <c r="A9" s="108" t="s">
        <v>518</v>
      </c>
      <c r="B9" s="113"/>
      <c r="C9" s="114"/>
      <c r="D9" s="115">
        <v>37086</v>
      </c>
      <c r="E9" s="116"/>
      <c r="F9" s="117">
        <v>65988</v>
      </c>
      <c r="G9" s="118"/>
      <c r="H9" s="119"/>
    </row>
    <row r="10" spans="1:8" x14ac:dyDescent="0.15">
      <c r="A10" s="120"/>
      <c r="B10" s="121"/>
      <c r="C10" s="122"/>
      <c r="D10" s="123">
        <v>22639</v>
      </c>
      <c r="E10" s="124"/>
      <c r="F10" s="125">
        <v>36473</v>
      </c>
      <c r="G10" s="126"/>
      <c r="H10" s="127"/>
    </row>
    <row r="11" spans="1:8" x14ac:dyDescent="0.15">
      <c r="A11" s="108" t="s">
        <v>519</v>
      </c>
      <c r="B11" s="113"/>
      <c r="C11" s="114"/>
      <c r="D11" s="115">
        <v>35684</v>
      </c>
      <c r="E11" s="116"/>
      <c r="F11" s="117">
        <v>54227</v>
      </c>
      <c r="G11" s="118"/>
      <c r="H11" s="119"/>
    </row>
    <row r="12" spans="1:8" x14ac:dyDescent="0.15">
      <c r="A12" s="120"/>
      <c r="B12" s="121"/>
      <c r="C12" s="128"/>
      <c r="D12" s="123">
        <v>25140</v>
      </c>
      <c r="E12" s="124"/>
      <c r="F12" s="125">
        <v>29694</v>
      </c>
      <c r="G12" s="126"/>
      <c r="H12" s="127"/>
    </row>
    <row r="13" spans="1:8" x14ac:dyDescent="0.15">
      <c r="A13" s="108"/>
      <c r="B13" s="113"/>
      <c r="C13" s="129"/>
      <c r="D13" s="130">
        <v>39334</v>
      </c>
      <c r="E13" s="131"/>
      <c r="F13" s="132">
        <v>58831</v>
      </c>
      <c r="G13" s="133"/>
      <c r="H13" s="119"/>
    </row>
    <row r="14" spans="1:8" x14ac:dyDescent="0.15">
      <c r="A14" s="120"/>
      <c r="B14" s="121"/>
      <c r="C14" s="122"/>
      <c r="D14" s="123">
        <v>24710</v>
      </c>
      <c r="E14" s="124"/>
      <c r="F14" s="125">
        <v>31711</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6.08</v>
      </c>
      <c r="C19" s="134">
        <f>ROUND(VALUE(SUBSTITUTE(実質収支比率等に係る経年分析!G$48,"▲","-")),2)</f>
        <v>14.62</v>
      </c>
      <c r="D19" s="134">
        <f>ROUND(VALUE(SUBSTITUTE(実質収支比率等に係る経年分析!H$48,"▲","-")),2)</f>
        <v>11.62</v>
      </c>
      <c r="E19" s="134">
        <f>ROUND(VALUE(SUBSTITUTE(実質収支比率等に係る経年分析!I$48,"▲","-")),2)</f>
        <v>12.04</v>
      </c>
      <c r="F19" s="134">
        <f>ROUND(VALUE(SUBSTITUTE(実質収支比率等に係る経年分析!J$48,"▲","-")),2)</f>
        <v>12.43</v>
      </c>
    </row>
    <row r="20" spans="1:11" x14ac:dyDescent="0.15">
      <c r="A20" s="134" t="s">
        <v>43</v>
      </c>
      <c r="B20" s="134">
        <f>ROUND(VALUE(SUBSTITUTE(実質収支比率等に係る経年分析!F$47,"▲","-")),2)</f>
        <v>13.29</v>
      </c>
      <c r="C20" s="134">
        <f>ROUND(VALUE(SUBSTITUTE(実質収支比率等に係る経年分析!G$47,"▲","-")),2)</f>
        <v>16.95</v>
      </c>
      <c r="D20" s="134">
        <f>ROUND(VALUE(SUBSTITUTE(実質収支比率等に係る経年分析!H$47,"▲","-")),2)</f>
        <v>18.47</v>
      </c>
      <c r="E20" s="134">
        <f>ROUND(VALUE(SUBSTITUTE(実質収支比率等に係る経年分析!I$47,"▲","-")),2)</f>
        <v>19.309999999999999</v>
      </c>
      <c r="F20" s="134">
        <f>ROUND(VALUE(SUBSTITUTE(実質収支比率等に係る経年分析!J$47,"▲","-")),2)</f>
        <v>18.98</v>
      </c>
    </row>
    <row r="21" spans="1:11" x14ac:dyDescent="0.15">
      <c r="A21" s="134" t="s">
        <v>44</v>
      </c>
      <c r="B21" s="134">
        <f>IF(ISNUMBER(VALUE(SUBSTITUTE(実質収支比率等に係る経年分析!F$49,"▲","-"))),ROUND(VALUE(SUBSTITUTE(実質収支比率等に係る経年分析!F$49,"▲","-")),2),NA())</f>
        <v>-2.25</v>
      </c>
      <c r="C21" s="134">
        <f>IF(ISNUMBER(VALUE(SUBSTITUTE(実質収支比率等に係る経年分析!G$49,"▲","-"))),ROUND(VALUE(SUBSTITUTE(実質収支比率等に係る経年分析!G$49,"▲","-")),2),NA())</f>
        <v>12.19</v>
      </c>
      <c r="D21" s="134">
        <f>IF(ISNUMBER(VALUE(SUBSTITUTE(実質収支比率等に係る経年分析!H$49,"▲","-"))),ROUND(VALUE(SUBSTITUTE(実質収支比率等に係る経年分析!H$49,"▲","-")),2),NA())</f>
        <v>-5.66</v>
      </c>
      <c r="E21" s="134">
        <f>IF(ISNUMBER(VALUE(SUBSTITUTE(実質収支比率等に係る経年分析!I$49,"▲","-"))),ROUND(VALUE(SUBSTITUTE(実質収支比率等に係る経年分析!I$49,"▲","-")),2),NA())</f>
        <v>1.24</v>
      </c>
      <c r="F21" s="134">
        <f>IF(ISNUMBER(VALUE(SUBSTITUTE(実質収支比率等に係る経年分析!J$49,"▲","-"))),ROUND(VALUE(SUBSTITUTE(実質収支比率等に係る経年分析!J$49,"▲","-")),2),NA())</f>
        <v>0.95</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6.04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5.81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11.39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0.89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0.46</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0.96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0.98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1.17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0.61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0.84</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0.98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0.98</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1.04</v>
      </c>
    </row>
    <row r="32" spans="1:11" x14ac:dyDescent="0.15">
      <c r="A32" s="135" t="str">
        <f>IF(連結実質赤字比率に係る赤字・黒字の構成分析!C$38="",NA(),連結実質赤字比率に係る赤字・黒字の構成分析!C$38)</f>
        <v>公共用地対策事業特別会計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2.61</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6.04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3.4</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8.42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9.2200000000000006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9.4600000000000009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8.1999999999999993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7.65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9.81</v>
      </c>
    </row>
    <row r="36" spans="1:16" x14ac:dyDescent="0.15">
      <c r="A36" s="135" t="str">
        <f>IF(連結実質赤字比率に係る赤字・黒字の構成分析!C$34="",NA(),連結実質赤字比率に係る赤字・黒字の構成分析!C$34)</f>
        <v>モーターボート競走事業会計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#VALUE!</v>
      </c>
      <c r="E36" s="135" t="e">
        <f>IF(ROUND(VALUE(SUBSTITUTE(連結実質赤字比率に係る赤字・黒字の構成分析!G$34,"▲", "-")), 2) &gt;= 0, ABS(ROUND(VALUE(SUBSTITUTE(連結実質赤字比率に係る赤字・黒字の構成分析!G$34,"▲", "-")), 2)), NA())</f>
        <v>#VALUE!</v>
      </c>
      <c r="F36" s="135" t="e">
        <f>IF(ROUND(VALUE(SUBSTITUTE(連結実質赤字比率に係る赤字・黒字の構成分析!H$34,"▲", "-")), 2) &lt; 0, ABS(ROUND(VALUE(SUBSTITUTE(連結実質赤字比率に係る赤字・黒字の構成分析!H$34,"▲", "-")), 2)), NA())</f>
        <v>#VALUE!</v>
      </c>
      <c r="G36" s="135" t="e">
        <f>IF(ROUND(VALUE(SUBSTITUTE(連結実質赤字比率に係る赤字・黒字の構成分析!H$34,"▲", "-")), 2) &gt;= 0, ABS(ROUND(VALUE(SUBSTITUTE(連結実質赤字比率に係る赤字・黒字の構成分析!H$34,"▲", "-")), 2)), NA())</f>
        <v>#VALUE!</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49.08</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3339</v>
      </c>
      <c r="E42" s="136"/>
      <c r="F42" s="136"/>
      <c r="G42" s="136">
        <f>'実質公債費比率（分子）の構造'!L$52</f>
        <v>3307</v>
      </c>
      <c r="H42" s="136"/>
      <c r="I42" s="136"/>
      <c r="J42" s="136">
        <f>'実質公債費比率（分子）の構造'!M$52</f>
        <v>3397</v>
      </c>
      <c r="K42" s="136"/>
      <c r="L42" s="136"/>
      <c r="M42" s="136">
        <f>'実質公債費比率（分子）の構造'!N$52</f>
        <v>3374</v>
      </c>
      <c r="N42" s="136"/>
      <c r="O42" s="136"/>
      <c r="P42" s="136">
        <f>'実質公債費比率（分子）の構造'!O$52</f>
        <v>3233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9</v>
      </c>
      <c r="C45" s="136"/>
      <c r="D45" s="136"/>
      <c r="E45" s="136">
        <f>'実質公債費比率（分子）の構造'!L$49</f>
        <v>9</v>
      </c>
      <c r="F45" s="136"/>
      <c r="G45" s="136"/>
      <c r="H45" s="136">
        <f>'実質公債費比率（分子）の構造'!M$49</f>
        <v>9</v>
      </c>
      <c r="I45" s="136"/>
      <c r="J45" s="136"/>
      <c r="K45" s="136">
        <f>'実質公債費比率（分子）の構造'!N$49</f>
        <v>9</v>
      </c>
      <c r="L45" s="136"/>
      <c r="M45" s="136"/>
      <c r="N45" s="136">
        <f>'実質公債費比率（分子）の構造'!O$49</f>
        <v>8</v>
      </c>
      <c r="O45" s="136"/>
      <c r="P45" s="136"/>
    </row>
    <row r="46" spans="1:16" x14ac:dyDescent="0.15">
      <c r="A46" s="136" t="s">
        <v>55</v>
      </c>
      <c r="B46" s="136">
        <f>'実質公債費比率（分子）の構造'!K$48</f>
        <v>50</v>
      </c>
      <c r="C46" s="136"/>
      <c r="D46" s="136"/>
      <c r="E46" s="136">
        <f>'実質公債費比率（分子）の構造'!L$48</f>
        <v>7</v>
      </c>
      <c r="F46" s="136"/>
      <c r="G46" s="136"/>
      <c r="H46" s="136">
        <f>'実質公債費比率（分子）の構造'!M$48</f>
        <v>6</v>
      </c>
      <c r="I46" s="136"/>
      <c r="J46" s="136"/>
      <c r="K46" s="136">
        <f>'実質公債費比率（分子）の構造'!N$48</f>
        <v>0</v>
      </c>
      <c r="L46" s="136"/>
      <c r="M46" s="136"/>
      <c r="N46" s="136">
        <f>'実質公債費比率（分子）の構造'!O$48</f>
        <v>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3199</v>
      </c>
      <c r="C49" s="136"/>
      <c r="D49" s="136"/>
      <c r="E49" s="136">
        <f>'実質公債費比率（分子）の構造'!L$45</f>
        <v>2931</v>
      </c>
      <c r="F49" s="136"/>
      <c r="G49" s="136"/>
      <c r="H49" s="136">
        <f>'実質公債費比率（分子）の構造'!M$45</f>
        <v>3106</v>
      </c>
      <c r="I49" s="136"/>
      <c r="J49" s="136"/>
      <c r="K49" s="136">
        <f>'実質公債費比率（分子）の構造'!N$45</f>
        <v>3166</v>
      </c>
      <c r="L49" s="136"/>
      <c r="M49" s="136"/>
      <c r="N49" s="136">
        <f>'実質公債費比率（分子）の構造'!O$45</f>
        <v>3117</v>
      </c>
      <c r="O49" s="136"/>
      <c r="P49" s="136"/>
    </row>
    <row r="50" spans="1:16" x14ac:dyDescent="0.15">
      <c r="A50" s="136" t="s">
        <v>59</v>
      </c>
      <c r="B50" s="136" t="e">
        <f>NA()</f>
        <v>#N/A</v>
      </c>
      <c r="C50" s="136">
        <f>IF(ISNUMBER('実質公債費比率（分子）の構造'!K$53),'実質公債費比率（分子）の構造'!K$53,NA())</f>
        <v>-81</v>
      </c>
      <c r="D50" s="136" t="e">
        <f>NA()</f>
        <v>#N/A</v>
      </c>
      <c r="E50" s="136" t="e">
        <f>NA()</f>
        <v>#N/A</v>
      </c>
      <c r="F50" s="136">
        <f>IF(ISNUMBER('実質公債費比率（分子）の構造'!L$53),'実質公債費比率（分子）の構造'!L$53,NA())</f>
        <v>-360</v>
      </c>
      <c r="G50" s="136" t="e">
        <f>NA()</f>
        <v>#N/A</v>
      </c>
      <c r="H50" s="136" t="e">
        <f>NA()</f>
        <v>#N/A</v>
      </c>
      <c r="I50" s="136">
        <f>IF(ISNUMBER('実質公債費比率（分子）の構造'!M$53),'実質公債費比率（分子）の構造'!M$53,NA())</f>
        <v>-276</v>
      </c>
      <c r="J50" s="136" t="e">
        <f>NA()</f>
        <v>#N/A</v>
      </c>
      <c r="K50" s="136" t="e">
        <f>NA()</f>
        <v>#N/A</v>
      </c>
      <c r="L50" s="136">
        <f>IF(ISNUMBER('実質公債費比率（分子）の構造'!N$53),'実質公債費比率（分子）の構造'!N$53,NA())</f>
        <v>-199</v>
      </c>
      <c r="M50" s="136" t="e">
        <f>NA()</f>
        <v>#N/A</v>
      </c>
      <c r="N50" s="136" t="e">
        <f>NA()</f>
        <v>#N/A</v>
      </c>
      <c r="O50" s="136">
        <f>IF(ISNUMBER('実質公債費比率（分子）の構造'!O$53),'実質公債費比率（分子）の構造'!O$53,NA())</f>
        <v>-107</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24767</v>
      </c>
      <c r="E56" s="135"/>
      <c r="F56" s="135"/>
      <c r="G56" s="135">
        <f>'将来負担比率（分子）の構造'!J$51</f>
        <v>25081</v>
      </c>
      <c r="H56" s="135"/>
      <c r="I56" s="135"/>
      <c r="J56" s="135">
        <f>'将来負担比率（分子）の構造'!K$51</f>
        <v>24781</v>
      </c>
      <c r="K56" s="135"/>
      <c r="L56" s="135"/>
      <c r="M56" s="135">
        <f>'将来負担比率（分子）の構造'!L$51</f>
        <v>24693</v>
      </c>
      <c r="N56" s="135"/>
      <c r="O56" s="135"/>
      <c r="P56" s="135">
        <f>'将来負担比率（分子）の構造'!M$51</f>
        <v>24627</v>
      </c>
    </row>
    <row r="57" spans="1:16" x14ac:dyDescent="0.15">
      <c r="A57" s="135" t="s">
        <v>35</v>
      </c>
      <c r="B57" s="135"/>
      <c r="C57" s="135"/>
      <c r="D57" s="135">
        <f>'将来負担比率（分子）の構造'!I$50</f>
        <v>7429</v>
      </c>
      <c r="E57" s="135"/>
      <c r="F57" s="135"/>
      <c r="G57" s="135">
        <f>'将来負担比率（分子）の構造'!J$50</f>
        <v>7813</v>
      </c>
      <c r="H57" s="135"/>
      <c r="I57" s="135"/>
      <c r="J57" s="135">
        <f>'将来負担比率（分子）の構造'!K$50</f>
        <v>7948</v>
      </c>
      <c r="K57" s="135"/>
      <c r="L57" s="135"/>
      <c r="M57" s="135">
        <f>'将来負担比率（分子）の構造'!L$50</f>
        <v>7409</v>
      </c>
      <c r="N57" s="135"/>
      <c r="O57" s="135"/>
      <c r="P57" s="135">
        <f>'将来負担比率（分子）の構造'!M$50</f>
        <v>7089</v>
      </c>
    </row>
    <row r="58" spans="1:16" x14ac:dyDescent="0.15">
      <c r="A58" s="135" t="s">
        <v>34</v>
      </c>
      <c r="B58" s="135"/>
      <c r="C58" s="135"/>
      <c r="D58" s="135">
        <f>'将来負担比率（分子）の構造'!I$49</f>
        <v>13762</v>
      </c>
      <c r="E58" s="135"/>
      <c r="F58" s="135"/>
      <c r="G58" s="135">
        <f>'将来負担比率（分子）の構造'!J$49</f>
        <v>14107</v>
      </c>
      <c r="H58" s="135"/>
      <c r="I58" s="135"/>
      <c r="J58" s="135">
        <f>'将来負担比率（分子）の構造'!K$49</f>
        <v>12929</v>
      </c>
      <c r="K58" s="135"/>
      <c r="L58" s="135"/>
      <c r="M58" s="135">
        <f>'将来負担比率（分子）の構造'!L$49</f>
        <v>6269</v>
      </c>
      <c r="N58" s="135"/>
      <c r="O58" s="135"/>
      <c r="P58" s="135">
        <f>'将来負担比率（分子）の構造'!M$49</f>
        <v>6711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4870</v>
      </c>
      <c r="C62" s="135"/>
      <c r="D62" s="135"/>
      <c r="E62" s="135">
        <f>'将来負担比率（分子）の構造'!J$45</f>
        <v>4192</v>
      </c>
      <c r="F62" s="135"/>
      <c r="G62" s="135"/>
      <c r="H62" s="135">
        <f>'将来負担比率（分子）の構造'!K$45</f>
        <v>3678</v>
      </c>
      <c r="I62" s="135"/>
      <c r="J62" s="135"/>
      <c r="K62" s="135">
        <f>'将来負担比率（分子）の構造'!L$45</f>
        <v>3322</v>
      </c>
      <c r="L62" s="135"/>
      <c r="M62" s="135"/>
      <c r="N62" s="135">
        <f>'将来負担比率（分子）の構造'!M$45</f>
        <v>2743</v>
      </c>
      <c r="O62" s="135"/>
      <c r="P62" s="135"/>
    </row>
    <row r="63" spans="1:16" x14ac:dyDescent="0.15">
      <c r="A63" s="135" t="s">
        <v>28</v>
      </c>
      <c r="B63" s="135">
        <f>'将来負担比率（分子）の構造'!I$44</f>
        <v>98</v>
      </c>
      <c r="C63" s="135"/>
      <c r="D63" s="135"/>
      <c r="E63" s="135">
        <f>'将来負担比率（分子）の構造'!J$44</f>
        <v>91</v>
      </c>
      <c r="F63" s="135"/>
      <c r="G63" s="135"/>
      <c r="H63" s="135">
        <f>'将来負担比率（分子）の構造'!K$44</f>
        <v>83</v>
      </c>
      <c r="I63" s="135"/>
      <c r="J63" s="135"/>
      <c r="K63" s="135">
        <f>'将来負担比率（分子）の構造'!L$44</f>
        <v>333</v>
      </c>
      <c r="L63" s="135"/>
      <c r="M63" s="135"/>
      <c r="N63" s="135">
        <f>'将来負担比率（分子）の構造'!M$44</f>
        <v>355</v>
      </c>
      <c r="O63" s="135"/>
      <c r="P63" s="135"/>
    </row>
    <row r="64" spans="1:16" x14ac:dyDescent="0.15">
      <c r="A64" s="135" t="s">
        <v>27</v>
      </c>
      <c r="B64" s="135">
        <f>'将来負担比率（分子）の構造'!I$43</f>
        <v>5734</v>
      </c>
      <c r="C64" s="135"/>
      <c r="D64" s="135"/>
      <c r="E64" s="135">
        <f>'将来負担比率（分子）の構造'!J$43</f>
        <v>5423</v>
      </c>
      <c r="F64" s="135"/>
      <c r="G64" s="135"/>
      <c r="H64" s="135">
        <f>'将来負担比率（分子）の構造'!K$43</f>
        <v>5422</v>
      </c>
      <c r="I64" s="135"/>
      <c r="J64" s="135"/>
      <c r="K64" s="135">
        <f>'将来負担比率（分子）の構造'!L$43</f>
        <v>5031</v>
      </c>
      <c r="L64" s="135"/>
      <c r="M64" s="135"/>
      <c r="N64" s="135">
        <f>'将来負担比率（分子）の構造'!M$43</f>
        <v>4596</v>
      </c>
      <c r="O64" s="135"/>
      <c r="P64" s="135"/>
    </row>
    <row r="65" spans="1:16" x14ac:dyDescent="0.15">
      <c r="A65" s="135" t="s">
        <v>26</v>
      </c>
      <c r="B65" s="135" t="str">
        <f>'将来負担比率（分子）の構造'!I$42</f>
        <v>-</v>
      </c>
      <c r="C65" s="135"/>
      <c r="D65" s="135"/>
      <c r="E65" s="135" t="str">
        <f>'将来負担比率（分子）の構造'!J$42</f>
        <v>-</v>
      </c>
      <c r="F65" s="135"/>
      <c r="G65" s="135"/>
      <c r="H65" s="135">
        <f>'将来負担比率（分子）の構造'!K$42</f>
        <v>55</v>
      </c>
      <c r="I65" s="135"/>
      <c r="J65" s="135"/>
      <c r="K65" s="135">
        <f>'将来負担比率（分子）の構造'!L$42</f>
        <v>52</v>
      </c>
      <c r="L65" s="135"/>
      <c r="M65" s="135"/>
      <c r="N65" s="135">
        <f>'将来負担比率（分子）の構造'!M$42</f>
        <v>271</v>
      </c>
      <c r="O65" s="135"/>
      <c r="P65" s="135"/>
    </row>
    <row r="66" spans="1:16" x14ac:dyDescent="0.15">
      <c r="A66" s="135" t="s">
        <v>25</v>
      </c>
      <c r="B66" s="135">
        <f>'将来負担比率（分子）の構造'!I$41</f>
        <v>29924</v>
      </c>
      <c r="C66" s="135"/>
      <c r="D66" s="135"/>
      <c r="E66" s="135">
        <f>'将来負担比率（分子）の構造'!J$41</f>
        <v>30454</v>
      </c>
      <c r="F66" s="135"/>
      <c r="G66" s="135"/>
      <c r="H66" s="135">
        <f>'将来負担比率（分子）の構造'!K$41</f>
        <v>29619</v>
      </c>
      <c r="I66" s="135"/>
      <c r="J66" s="135"/>
      <c r="K66" s="135">
        <f>'将来負担比率（分子）の構造'!L$41</f>
        <v>28709</v>
      </c>
      <c r="L66" s="135"/>
      <c r="M66" s="135"/>
      <c r="N66" s="135">
        <f>'将来負担比率（分子）の構造'!M$41</f>
        <v>28148</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1"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13577557</v>
      </c>
      <c r="S5" s="613"/>
      <c r="T5" s="613"/>
      <c r="U5" s="613"/>
      <c r="V5" s="613"/>
      <c r="W5" s="613"/>
      <c r="X5" s="613"/>
      <c r="Y5" s="614"/>
      <c r="Z5" s="615">
        <v>45.7</v>
      </c>
      <c r="AA5" s="615"/>
      <c r="AB5" s="615"/>
      <c r="AC5" s="615"/>
      <c r="AD5" s="616">
        <v>12370086</v>
      </c>
      <c r="AE5" s="616"/>
      <c r="AF5" s="616"/>
      <c r="AG5" s="616"/>
      <c r="AH5" s="616"/>
      <c r="AI5" s="616"/>
      <c r="AJ5" s="616"/>
      <c r="AK5" s="616"/>
      <c r="AL5" s="617">
        <v>75</v>
      </c>
      <c r="AM5" s="618"/>
      <c r="AN5" s="618"/>
      <c r="AO5" s="619"/>
      <c r="AP5" s="609" t="s">
        <v>207</v>
      </c>
      <c r="AQ5" s="610"/>
      <c r="AR5" s="610"/>
      <c r="AS5" s="610"/>
      <c r="AT5" s="610"/>
      <c r="AU5" s="610"/>
      <c r="AV5" s="610"/>
      <c r="AW5" s="610"/>
      <c r="AX5" s="610"/>
      <c r="AY5" s="610"/>
      <c r="AZ5" s="610"/>
      <c r="BA5" s="610"/>
      <c r="BB5" s="610"/>
      <c r="BC5" s="610"/>
      <c r="BD5" s="610"/>
      <c r="BE5" s="610"/>
      <c r="BF5" s="611"/>
      <c r="BG5" s="623">
        <v>12387035</v>
      </c>
      <c r="BH5" s="624"/>
      <c r="BI5" s="624"/>
      <c r="BJ5" s="624"/>
      <c r="BK5" s="624"/>
      <c r="BL5" s="624"/>
      <c r="BM5" s="624"/>
      <c r="BN5" s="625"/>
      <c r="BO5" s="626">
        <v>91.2</v>
      </c>
      <c r="BP5" s="626"/>
      <c r="BQ5" s="626"/>
      <c r="BR5" s="626"/>
      <c r="BS5" s="627">
        <v>106604</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264579</v>
      </c>
      <c r="S6" s="624"/>
      <c r="T6" s="624"/>
      <c r="U6" s="624"/>
      <c r="V6" s="624"/>
      <c r="W6" s="624"/>
      <c r="X6" s="624"/>
      <c r="Y6" s="625"/>
      <c r="Z6" s="626">
        <v>0.9</v>
      </c>
      <c r="AA6" s="626"/>
      <c r="AB6" s="626"/>
      <c r="AC6" s="626"/>
      <c r="AD6" s="627">
        <v>264579</v>
      </c>
      <c r="AE6" s="627"/>
      <c r="AF6" s="627"/>
      <c r="AG6" s="627"/>
      <c r="AH6" s="627"/>
      <c r="AI6" s="627"/>
      <c r="AJ6" s="627"/>
      <c r="AK6" s="627"/>
      <c r="AL6" s="628">
        <v>1.6</v>
      </c>
      <c r="AM6" s="629"/>
      <c r="AN6" s="629"/>
      <c r="AO6" s="630"/>
      <c r="AP6" s="620" t="s">
        <v>212</v>
      </c>
      <c r="AQ6" s="621"/>
      <c r="AR6" s="621"/>
      <c r="AS6" s="621"/>
      <c r="AT6" s="621"/>
      <c r="AU6" s="621"/>
      <c r="AV6" s="621"/>
      <c r="AW6" s="621"/>
      <c r="AX6" s="621"/>
      <c r="AY6" s="621"/>
      <c r="AZ6" s="621"/>
      <c r="BA6" s="621"/>
      <c r="BB6" s="621"/>
      <c r="BC6" s="621"/>
      <c r="BD6" s="621"/>
      <c r="BE6" s="621"/>
      <c r="BF6" s="622"/>
      <c r="BG6" s="623">
        <v>12387035</v>
      </c>
      <c r="BH6" s="624"/>
      <c r="BI6" s="624"/>
      <c r="BJ6" s="624"/>
      <c r="BK6" s="624"/>
      <c r="BL6" s="624"/>
      <c r="BM6" s="624"/>
      <c r="BN6" s="625"/>
      <c r="BO6" s="626">
        <v>91.2</v>
      </c>
      <c r="BP6" s="626"/>
      <c r="BQ6" s="626"/>
      <c r="BR6" s="626"/>
      <c r="BS6" s="627">
        <v>106604</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279105</v>
      </c>
      <c r="CS6" s="624"/>
      <c r="CT6" s="624"/>
      <c r="CU6" s="624"/>
      <c r="CV6" s="624"/>
      <c r="CW6" s="624"/>
      <c r="CX6" s="624"/>
      <c r="CY6" s="625"/>
      <c r="CZ6" s="626">
        <v>1</v>
      </c>
      <c r="DA6" s="626"/>
      <c r="DB6" s="626"/>
      <c r="DC6" s="626"/>
      <c r="DD6" s="632" t="s">
        <v>214</v>
      </c>
      <c r="DE6" s="624"/>
      <c r="DF6" s="624"/>
      <c r="DG6" s="624"/>
      <c r="DH6" s="624"/>
      <c r="DI6" s="624"/>
      <c r="DJ6" s="624"/>
      <c r="DK6" s="624"/>
      <c r="DL6" s="624"/>
      <c r="DM6" s="624"/>
      <c r="DN6" s="624"/>
      <c r="DO6" s="624"/>
      <c r="DP6" s="625"/>
      <c r="DQ6" s="632">
        <v>279094</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24655</v>
      </c>
      <c r="S7" s="624"/>
      <c r="T7" s="624"/>
      <c r="U7" s="624"/>
      <c r="V7" s="624"/>
      <c r="W7" s="624"/>
      <c r="X7" s="624"/>
      <c r="Y7" s="625"/>
      <c r="Z7" s="626">
        <v>0.1</v>
      </c>
      <c r="AA7" s="626"/>
      <c r="AB7" s="626"/>
      <c r="AC7" s="626"/>
      <c r="AD7" s="627">
        <v>24655</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5519514</v>
      </c>
      <c r="BH7" s="624"/>
      <c r="BI7" s="624"/>
      <c r="BJ7" s="624"/>
      <c r="BK7" s="624"/>
      <c r="BL7" s="624"/>
      <c r="BM7" s="624"/>
      <c r="BN7" s="625"/>
      <c r="BO7" s="626">
        <v>40.700000000000003</v>
      </c>
      <c r="BP7" s="626"/>
      <c r="BQ7" s="626"/>
      <c r="BR7" s="626"/>
      <c r="BS7" s="627">
        <v>106604</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4753112</v>
      </c>
      <c r="CS7" s="624"/>
      <c r="CT7" s="624"/>
      <c r="CU7" s="624"/>
      <c r="CV7" s="624"/>
      <c r="CW7" s="624"/>
      <c r="CX7" s="624"/>
      <c r="CY7" s="625"/>
      <c r="CZ7" s="626">
        <v>17.5</v>
      </c>
      <c r="DA7" s="626"/>
      <c r="DB7" s="626"/>
      <c r="DC7" s="626"/>
      <c r="DD7" s="632">
        <v>863500</v>
      </c>
      <c r="DE7" s="624"/>
      <c r="DF7" s="624"/>
      <c r="DG7" s="624"/>
      <c r="DH7" s="624"/>
      <c r="DI7" s="624"/>
      <c r="DJ7" s="624"/>
      <c r="DK7" s="624"/>
      <c r="DL7" s="624"/>
      <c r="DM7" s="624"/>
      <c r="DN7" s="624"/>
      <c r="DO7" s="624"/>
      <c r="DP7" s="625"/>
      <c r="DQ7" s="632">
        <v>3810018</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77657</v>
      </c>
      <c r="S8" s="624"/>
      <c r="T8" s="624"/>
      <c r="U8" s="624"/>
      <c r="V8" s="624"/>
      <c r="W8" s="624"/>
      <c r="X8" s="624"/>
      <c r="Y8" s="625"/>
      <c r="Z8" s="626">
        <v>0.3</v>
      </c>
      <c r="AA8" s="626"/>
      <c r="AB8" s="626"/>
      <c r="AC8" s="626"/>
      <c r="AD8" s="627">
        <v>77657</v>
      </c>
      <c r="AE8" s="627"/>
      <c r="AF8" s="627"/>
      <c r="AG8" s="627"/>
      <c r="AH8" s="627"/>
      <c r="AI8" s="627"/>
      <c r="AJ8" s="627"/>
      <c r="AK8" s="627"/>
      <c r="AL8" s="628">
        <v>0.5</v>
      </c>
      <c r="AM8" s="629"/>
      <c r="AN8" s="629"/>
      <c r="AO8" s="630"/>
      <c r="AP8" s="620" t="s">
        <v>219</v>
      </c>
      <c r="AQ8" s="621"/>
      <c r="AR8" s="621"/>
      <c r="AS8" s="621"/>
      <c r="AT8" s="621"/>
      <c r="AU8" s="621"/>
      <c r="AV8" s="621"/>
      <c r="AW8" s="621"/>
      <c r="AX8" s="621"/>
      <c r="AY8" s="621"/>
      <c r="AZ8" s="621"/>
      <c r="BA8" s="621"/>
      <c r="BB8" s="621"/>
      <c r="BC8" s="621"/>
      <c r="BD8" s="621"/>
      <c r="BE8" s="621"/>
      <c r="BF8" s="622"/>
      <c r="BG8" s="623">
        <v>142870</v>
      </c>
      <c r="BH8" s="624"/>
      <c r="BI8" s="624"/>
      <c r="BJ8" s="624"/>
      <c r="BK8" s="624"/>
      <c r="BL8" s="624"/>
      <c r="BM8" s="624"/>
      <c r="BN8" s="625"/>
      <c r="BO8" s="626">
        <v>1.1000000000000001</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9701177</v>
      </c>
      <c r="CS8" s="624"/>
      <c r="CT8" s="624"/>
      <c r="CU8" s="624"/>
      <c r="CV8" s="624"/>
      <c r="CW8" s="624"/>
      <c r="CX8" s="624"/>
      <c r="CY8" s="625"/>
      <c r="CZ8" s="626">
        <v>35.700000000000003</v>
      </c>
      <c r="DA8" s="626"/>
      <c r="DB8" s="626"/>
      <c r="DC8" s="626"/>
      <c r="DD8" s="632">
        <v>27838</v>
      </c>
      <c r="DE8" s="624"/>
      <c r="DF8" s="624"/>
      <c r="DG8" s="624"/>
      <c r="DH8" s="624"/>
      <c r="DI8" s="624"/>
      <c r="DJ8" s="624"/>
      <c r="DK8" s="624"/>
      <c r="DL8" s="624"/>
      <c r="DM8" s="624"/>
      <c r="DN8" s="624"/>
      <c r="DO8" s="624"/>
      <c r="DP8" s="625"/>
      <c r="DQ8" s="632">
        <v>5327386</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80333</v>
      </c>
      <c r="S9" s="624"/>
      <c r="T9" s="624"/>
      <c r="U9" s="624"/>
      <c r="V9" s="624"/>
      <c r="W9" s="624"/>
      <c r="X9" s="624"/>
      <c r="Y9" s="625"/>
      <c r="Z9" s="626">
        <v>0.3</v>
      </c>
      <c r="AA9" s="626"/>
      <c r="AB9" s="626"/>
      <c r="AC9" s="626"/>
      <c r="AD9" s="627">
        <v>80333</v>
      </c>
      <c r="AE9" s="627"/>
      <c r="AF9" s="627"/>
      <c r="AG9" s="627"/>
      <c r="AH9" s="627"/>
      <c r="AI9" s="627"/>
      <c r="AJ9" s="627"/>
      <c r="AK9" s="627"/>
      <c r="AL9" s="628">
        <v>0.5</v>
      </c>
      <c r="AM9" s="629"/>
      <c r="AN9" s="629"/>
      <c r="AO9" s="630"/>
      <c r="AP9" s="620" t="s">
        <v>222</v>
      </c>
      <c r="AQ9" s="621"/>
      <c r="AR9" s="621"/>
      <c r="AS9" s="621"/>
      <c r="AT9" s="621"/>
      <c r="AU9" s="621"/>
      <c r="AV9" s="621"/>
      <c r="AW9" s="621"/>
      <c r="AX9" s="621"/>
      <c r="AY9" s="621"/>
      <c r="AZ9" s="621"/>
      <c r="BA9" s="621"/>
      <c r="BB9" s="621"/>
      <c r="BC9" s="621"/>
      <c r="BD9" s="621"/>
      <c r="BE9" s="621"/>
      <c r="BF9" s="622"/>
      <c r="BG9" s="623">
        <v>4214812</v>
      </c>
      <c r="BH9" s="624"/>
      <c r="BI9" s="624"/>
      <c r="BJ9" s="624"/>
      <c r="BK9" s="624"/>
      <c r="BL9" s="624"/>
      <c r="BM9" s="624"/>
      <c r="BN9" s="625"/>
      <c r="BO9" s="626">
        <v>31</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2562347</v>
      </c>
      <c r="CS9" s="624"/>
      <c r="CT9" s="624"/>
      <c r="CU9" s="624"/>
      <c r="CV9" s="624"/>
      <c r="CW9" s="624"/>
      <c r="CX9" s="624"/>
      <c r="CY9" s="625"/>
      <c r="CZ9" s="626">
        <v>9.4</v>
      </c>
      <c r="DA9" s="626"/>
      <c r="DB9" s="626"/>
      <c r="DC9" s="626"/>
      <c r="DD9" s="632">
        <v>299042</v>
      </c>
      <c r="DE9" s="624"/>
      <c r="DF9" s="624"/>
      <c r="DG9" s="624"/>
      <c r="DH9" s="624"/>
      <c r="DI9" s="624"/>
      <c r="DJ9" s="624"/>
      <c r="DK9" s="624"/>
      <c r="DL9" s="624"/>
      <c r="DM9" s="624"/>
      <c r="DN9" s="624"/>
      <c r="DO9" s="624"/>
      <c r="DP9" s="625"/>
      <c r="DQ9" s="632">
        <v>2203846</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1625352</v>
      </c>
      <c r="S10" s="624"/>
      <c r="T10" s="624"/>
      <c r="U10" s="624"/>
      <c r="V10" s="624"/>
      <c r="W10" s="624"/>
      <c r="X10" s="624"/>
      <c r="Y10" s="625"/>
      <c r="Z10" s="626">
        <v>5.5</v>
      </c>
      <c r="AA10" s="626"/>
      <c r="AB10" s="626"/>
      <c r="AC10" s="626"/>
      <c r="AD10" s="627">
        <v>1625352</v>
      </c>
      <c r="AE10" s="627"/>
      <c r="AF10" s="627"/>
      <c r="AG10" s="627"/>
      <c r="AH10" s="627"/>
      <c r="AI10" s="627"/>
      <c r="AJ10" s="627"/>
      <c r="AK10" s="627"/>
      <c r="AL10" s="628">
        <v>9.9</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214688</v>
      </c>
      <c r="BH10" s="624"/>
      <c r="BI10" s="624"/>
      <c r="BJ10" s="624"/>
      <c r="BK10" s="624"/>
      <c r="BL10" s="624"/>
      <c r="BM10" s="624"/>
      <c r="BN10" s="625"/>
      <c r="BO10" s="626">
        <v>1.6</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67034</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57034</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v>1972</v>
      </c>
      <c r="S11" s="624"/>
      <c r="T11" s="624"/>
      <c r="U11" s="624"/>
      <c r="V11" s="624"/>
      <c r="W11" s="624"/>
      <c r="X11" s="624"/>
      <c r="Y11" s="625"/>
      <c r="Z11" s="626">
        <v>0</v>
      </c>
      <c r="AA11" s="626"/>
      <c r="AB11" s="626"/>
      <c r="AC11" s="626"/>
      <c r="AD11" s="627">
        <v>1972</v>
      </c>
      <c r="AE11" s="627"/>
      <c r="AF11" s="627"/>
      <c r="AG11" s="627"/>
      <c r="AH11" s="627"/>
      <c r="AI11" s="627"/>
      <c r="AJ11" s="627"/>
      <c r="AK11" s="627"/>
      <c r="AL11" s="628">
        <v>0</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947144</v>
      </c>
      <c r="BH11" s="624"/>
      <c r="BI11" s="624"/>
      <c r="BJ11" s="624"/>
      <c r="BK11" s="624"/>
      <c r="BL11" s="624"/>
      <c r="BM11" s="624"/>
      <c r="BN11" s="625"/>
      <c r="BO11" s="626">
        <v>7</v>
      </c>
      <c r="BP11" s="626"/>
      <c r="BQ11" s="626"/>
      <c r="BR11" s="626"/>
      <c r="BS11" s="632">
        <v>106604</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306066</v>
      </c>
      <c r="CS11" s="624"/>
      <c r="CT11" s="624"/>
      <c r="CU11" s="624"/>
      <c r="CV11" s="624"/>
      <c r="CW11" s="624"/>
      <c r="CX11" s="624"/>
      <c r="CY11" s="625"/>
      <c r="CZ11" s="626">
        <v>1.1000000000000001</v>
      </c>
      <c r="DA11" s="626"/>
      <c r="DB11" s="626"/>
      <c r="DC11" s="626"/>
      <c r="DD11" s="632">
        <v>115934</v>
      </c>
      <c r="DE11" s="624"/>
      <c r="DF11" s="624"/>
      <c r="DG11" s="624"/>
      <c r="DH11" s="624"/>
      <c r="DI11" s="624"/>
      <c r="DJ11" s="624"/>
      <c r="DK11" s="624"/>
      <c r="DL11" s="624"/>
      <c r="DM11" s="624"/>
      <c r="DN11" s="624"/>
      <c r="DO11" s="624"/>
      <c r="DP11" s="625"/>
      <c r="DQ11" s="632">
        <v>268613</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6031819</v>
      </c>
      <c r="BH12" s="624"/>
      <c r="BI12" s="624"/>
      <c r="BJ12" s="624"/>
      <c r="BK12" s="624"/>
      <c r="BL12" s="624"/>
      <c r="BM12" s="624"/>
      <c r="BN12" s="625"/>
      <c r="BO12" s="626">
        <v>44.4</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800237</v>
      </c>
      <c r="CS12" s="624"/>
      <c r="CT12" s="624"/>
      <c r="CU12" s="624"/>
      <c r="CV12" s="624"/>
      <c r="CW12" s="624"/>
      <c r="CX12" s="624"/>
      <c r="CY12" s="625"/>
      <c r="CZ12" s="626">
        <v>2.9</v>
      </c>
      <c r="DA12" s="626"/>
      <c r="DB12" s="626"/>
      <c r="DC12" s="626"/>
      <c r="DD12" s="632">
        <v>51719</v>
      </c>
      <c r="DE12" s="624"/>
      <c r="DF12" s="624"/>
      <c r="DG12" s="624"/>
      <c r="DH12" s="624"/>
      <c r="DI12" s="624"/>
      <c r="DJ12" s="624"/>
      <c r="DK12" s="624"/>
      <c r="DL12" s="624"/>
      <c r="DM12" s="624"/>
      <c r="DN12" s="624"/>
      <c r="DO12" s="624"/>
      <c r="DP12" s="625"/>
      <c r="DQ12" s="632">
        <v>441448</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88862</v>
      </c>
      <c r="S13" s="624"/>
      <c r="T13" s="624"/>
      <c r="U13" s="624"/>
      <c r="V13" s="624"/>
      <c r="W13" s="624"/>
      <c r="X13" s="624"/>
      <c r="Y13" s="625"/>
      <c r="Z13" s="626">
        <v>0.3</v>
      </c>
      <c r="AA13" s="626"/>
      <c r="AB13" s="626"/>
      <c r="AC13" s="626"/>
      <c r="AD13" s="627">
        <v>88862</v>
      </c>
      <c r="AE13" s="627"/>
      <c r="AF13" s="627"/>
      <c r="AG13" s="627"/>
      <c r="AH13" s="627"/>
      <c r="AI13" s="627"/>
      <c r="AJ13" s="627"/>
      <c r="AK13" s="627"/>
      <c r="AL13" s="628">
        <v>0.5</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5979628</v>
      </c>
      <c r="BH13" s="624"/>
      <c r="BI13" s="624"/>
      <c r="BJ13" s="624"/>
      <c r="BK13" s="624"/>
      <c r="BL13" s="624"/>
      <c r="BM13" s="624"/>
      <c r="BN13" s="625"/>
      <c r="BO13" s="626">
        <v>44</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1732811</v>
      </c>
      <c r="CS13" s="624"/>
      <c r="CT13" s="624"/>
      <c r="CU13" s="624"/>
      <c r="CV13" s="624"/>
      <c r="CW13" s="624"/>
      <c r="CX13" s="624"/>
      <c r="CY13" s="625"/>
      <c r="CZ13" s="626">
        <v>6.4</v>
      </c>
      <c r="DA13" s="626"/>
      <c r="DB13" s="626"/>
      <c r="DC13" s="626"/>
      <c r="DD13" s="632">
        <v>1177182</v>
      </c>
      <c r="DE13" s="624"/>
      <c r="DF13" s="624"/>
      <c r="DG13" s="624"/>
      <c r="DH13" s="624"/>
      <c r="DI13" s="624"/>
      <c r="DJ13" s="624"/>
      <c r="DK13" s="624"/>
      <c r="DL13" s="624"/>
      <c r="DM13" s="624"/>
      <c r="DN13" s="624"/>
      <c r="DO13" s="624"/>
      <c r="DP13" s="625"/>
      <c r="DQ13" s="632">
        <v>1033736</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162215</v>
      </c>
      <c r="BH14" s="624"/>
      <c r="BI14" s="624"/>
      <c r="BJ14" s="624"/>
      <c r="BK14" s="624"/>
      <c r="BL14" s="624"/>
      <c r="BM14" s="624"/>
      <c r="BN14" s="625"/>
      <c r="BO14" s="626">
        <v>1.2</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957523</v>
      </c>
      <c r="CS14" s="624"/>
      <c r="CT14" s="624"/>
      <c r="CU14" s="624"/>
      <c r="CV14" s="624"/>
      <c r="CW14" s="624"/>
      <c r="CX14" s="624"/>
      <c r="CY14" s="625"/>
      <c r="CZ14" s="626">
        <v>3.5</v>
      </c>
      <c r="DA14" s="626"/>
      <c r="DB14" s="626"/>
      <c r="DC14" s="626"/>
      <c r="DD14" s="632">
        <v>21661</v>
      </c>
      <c r="DE14" s="624"/>
      <c r="DF14" s="624"/>
      <c r="DG14" s="624"/>
      <c r="DH14" s="624"/>
      <c r="DI14" s="624"/>
      <c r="DJ14" s="624"/>
      <c r="DK14" s="624"/>
      <c r="DL14" s="624"/>
      <c r="DM14" s="624"/>
      <c r="DN14" s="624"/>
      <c r="DO14" s="624"/>
      <c r="DP14" s="625"/>
      <c r="DQ14" s="632">
        <v>909117</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45348</v>
      </c>
      <c r="S15" s="624"/>
      <c r="T15" s="624"/>
      <c r="U15" s="624"/>
      <c r="V15" s="624"/>
      <c r="W15" s="624"/>
      <c r="X15" s="624"/>
      <c r="Y15" s="625"/>
      <c r="Z15" s="626">
        <v>0.2</v>
      </c>
      <c r="AA15" s="626"/>
      <c r="AB15" s="626"/>
      <c r="AC15" s="626"/>
      <c r="AD15" s="627">
        <v>45348</v>
      </c>
      <c r="AE15" s="627"/>
      <c r="AF15" s="627"/>
      <c r="AG15" s="627"/>
      <c r="AH15" s="627"/>
      <c r="AI15" s="627"/>
      <c r="AJ15" s="627"/>
      <c r="AK15" s="627"/>
      <c r="AL15" s="628">
        <v>0.3</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673487</v>
      </c>
      <c r="BH15" s="624"/>
      <c r="BI15" s="624"/>
      <c r="BJ15" s="624"/>
      <c r="BK15" s="624"/>
      <c r="BL15" s="624"/>
      <c r="BM15" s="624"/>
      <c r="BN15" s="625"/>
      <c r="BO15" s="626">
        <v>5</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2849986</v>
      </c>
      <c r="CS15" s="624"/>
      <c r="CT15" s="624"/>
      <c r="CU15" s="624"/>
      <c r="CV15" s="624"/>
      <c r="CW15" s="624"/>
      <c r="CX15" s="624"/>
      <c r="CY15" s="625"/>
      <c r="CZ15" s="626">
        <v>10.5</v>
      </c>
      <c r="DA15" s="626"/>
      <c r="DB15" s="626"/>
      <c r="DC15" s="626"/>
      <c r="DD15" s="632">
        <v>343948</v>
      </c>
      <c r="DE15" s="624"/>
      <c r="DF15" s="624"/>
      <c r="DG15" s="624"/>
      <c r="DH15" s="624"/>
      <c r="DI15" s="624"/>
      <c r="DJ15" s="624"/>
      <c r="DK15" s="624"/>
      <c r="DL15" s="624"/>
      <c r="DM15" s="624"/>
      <c r="DN15" s="624"/>
      <c r="DO15" s="624"/>
      <c r="DP15" s="625"/>
      <c r="DQ15" s="632">
        <v>2223517</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1760466</v>
      </c>
      <c r="S16" s="624"/>
      <c r="T16" s="624"/>
      <c r="U16" s="624"/>
      <c r="V16" s="624"/>
      <c r="W16" s="624"/>
      <c r="X16" s="624"/>
      <c r="Y16" s="625"/>
      <c r="Z16" s="626">
        <v>5.9</v>
      </c>
      <c r="AA16" s="626"/>
      <c r="AB16" s="626"/>
      <c r="AC16" s="626"/>
      <c r="AD16" s="627">
        <v>1709471</v>
      </c>
      <c r="AE16" s="627"/>
      <c r="AF16" s="627"/>
      <c r="AG16" s="627"/>
      <c r="AH16" s="627"/>
      <c r="AI16" s="627"/>
      <c r="AJ16" s="627"/>
      <c r="AK16" s="627"/>
      <c r="AL16" s="628">
        <v>10.4</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13001</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13001</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1709471</v>
      </c>
      <c r="S17" s="624"/>
      <c r="T17" s="624"/>
      <c r="U17" s="624"/>
      <c r="V17" s="624"/>
      <c r="W17" s="624"/>
      <c r="X17" s="624"/>
      <c r="Y17" s="625"/>
      <c r="Z17" s="626">
        <v>5.8</v>
      </c>
      <c r="AA17" s="626"/>
      <c r="AB17" s="626"/>
      <c r="AC17" s="626"/>
      <c r="AD17" s="627">
        <v>1709471</v>
      </c>
      <c r="AE17" s="627"/>
      <c r="AF17" s="627"/>
      <c r="AG17" s="627"/>
      <c r="AH17" s="627"/>
      <c r="AI17" s="627"/>
      <c r="AJ17" s="627"/>
      <c r="AK17" s="627"/>
      <c r="AL17" s="628">
        <v>10.4</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3116738</v>
      </c>
      <c r="CS17" s="624"/>
      <c r="CT17" s="624"/>
      <c r="CU17" s="624"/>
      <c r="CV17" s="624"/>
      <c r="CW17" s="624"/>
      <c r="CX17" s="624"/>
      <c r="CY17" s="625"/>
      <c r="CZ17" s="626">
        <v>11.5</v>
      </c>
      <c r="DA17" s="626"/>
      <c r="DB17" s="626"/>
      <c r="DC17" s="626"/>
      <c r="DD17" s="632" t="s">
        <v>109</v>
      </c>
      <c r="DE17" s="624"/>
      <c r="DF17" s="624"/>
      <c r="DG17" s="624"/>
      <c r="DH17" s="624"/>
      <c r="DI17" s="624"/>
      <c r="DJ17" s="624"/>
      <c r="DK17" s="624"/>
      <c r="DL17" s="624"/>
      <c r="DM17" s="624"/>
      <c r="DN17" s="624"/>
      <c r="DO17" s="624"/>
      <c r="DP17" s="625"/>
      <c r="DQ17" s="632">
        <v>3057052</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50985</v>
      </c>
      <c r="S18" s="624"/>
      <c r="T18" s="624"/>
      <c r="U18" s="624"/>
      <c r="V18" s="624"/>
      <c r="W18" s="624"/>
      <c r="X18" s="624"/>
      <c r="Y18" s="625"/>
      <c r="Z18" s="626">
        <v>0.2</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v>10</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1190522</v>
      </c>
      <c r="BH19" s="624"/>
      <c r="BI19" s="624"/>
      <c r="BJ19" s="624"/>
      <c r="BK19" s="624"/>
      <c r="BL19" s="624"/>
      <c r="BM19" s="624"/>
      <c r="BN19" s="625"/>
      <c r="BO19" s="626">
        <v>8.8000000000000007</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17546781</v>
      </c>
      <c r="S20" s="624"/>
      <c r="T20" s="624"/>
      <c r="U20" s="624"/>
      <c r="V20" s="624"/>
      <c r="W20" s="624"/>
      <c r="X20" s="624"/>
      <c r="Y20" s="625"/>
      <c r="Z20" s="626">
        <v>59.1</v>
      </c>
      <c r="AA20" s="626"/>
      <c r="AB20" s="626"/>
      <c r="AC20" s="626"/>
      <c r="AD20" s="627">
        <v>16288315</v>
      </c>
      <c r="AE20" s="627"/>
      <c r="AF20" s="627"/>
      <c r="AG20" s="627"/>
      <c r="AH20" s="627"/>
      <c r="AI20" s="627"/>
      <c r="AJ20" s="627"/>
      <c r="AK20" s="627"/>
      <c r="AL20" s="628">
        <v>98.8</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1190522</v>
      </c>
      <c r="BH20" s="624"/>
      <c r="BI20" s="624"/>
      <c r="BJ20" s="624"/>
      <c r="BK20" s="624"/>
      <c r="BL20" s="624"/>
      <c r="BM20" s="624"/>
      <c r="BN20" s="625"/>
      <c r="BO20" s="626">
        <v>8.8000000000000007</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27139137</v>
      </c>
      <c r="CS20" s="624"/>
      <c r="CT20" s="624"/>
      <c r="CU20" s="624"/>
      <c r="CV20" s="624"/>
      <c r="CW20" s="624"/>
      <c r="CX20" s="624"/>
      <c r="CY20" s="625"/>
      <c r="CZ20" s="626">
        <v>100</v>
      </c>
      <c r="DA20" s="626"/>
      <c r="DB20" s="626"/>
      <c r="DC20" s="626"/>
      <c r="DD20" s="632">
        <v>2900824</v>
      </c>
      <c r="DE20" s="624"/>
      <c r="DF20" s="624"/>
      <c r="DG20" s="624"/>
      <c r="DH20" s="624"/>
      <c r="DI20" s="624"/>
      <c r="DJ20" s="624"/>
      <c r="DK20" s="624"/>
      <c r="DL20" s="624"/>
      <c r="DM20" s="624"/>
      <c r="DN20" s="624"/>
      <c r="DO20" s="624"/>
      <c r="DP20" s="625"/>
      <c r="DQ20" s="632">
        <v>19623862</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13652</v>
      </c>
      <c r="S21" s="624"/>
      <c r="T21" s="624"/>
      <c r="U21" s="624"/>
      <c r="V21" s="624"/>
      <c r="W21" s="624"/>
      <c r="X21" s="624"/>
      <c r="Y21" s="625"/>
      <c r="Z21" s="626">
        <v>0</v>
      </c>
      <c r="AA21" s="626"/>
      <c r="AB21" s="626"/>
      <c r="AC21" s="626"/>
      <c r="AD21" s="627">
        <v>13652</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89655</v>
      </c>
      <c r="BH21" s="624"/>
      <c r="BI21" s="624"/>
      <c r="BJ21" s="624"/>
      <c r="BK21" s="624"/>
      <c r="BL21" s="624"/>
      <c r="BM21" s="624"/>
      <c r="BN21" s="625"/>
      <c r="BO21" s="626">
        <v>0.7</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134672</v>
      </c>
      <c r="S22" s="624"/>
      <c r="T22" s="624"/>
      <c r="U22" s="624"/>
      <c r="V22" s="624"/>
      <c r="W22" s="624"/>
      <c r="X22" s="624"/>
      <c r="Y22" s="625"/>
      <c r="Z22" s="626">
        <v>0.5</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651831</v>
      </c>
      <c r="S23" s="624"/>
      <c r="T23" s="624"/>
      <c r="U23" s="624"/>
      <c r="V23" s="624"/>
      <c r="W23" s="624"/>
      <c r="X23" s="624"/>
      <c r="Y23" s="625"/>
      <c r="Z23" s="626">
        <v>2.2000000000000002</v>
      </c>
      <c r="AA23" s="626"/>
      <c r="AB23" s="626"/>
      <c r="AC23" s="626"/>
      <c r="AD23" s="627">
        <v>53232</v>
      </c>
      <c r="AE23" s="627"/>
      <c r="AF23" s="627"/>
      <c r="AG23" s="627"/>
      <c r="AH23" s="627"/>
      <c r="AI23" s="627"/>
      <c r="AJ23" s="627"/>
      <c r="AK23" s="627"/>
      <c r="AL23" s="628">
        <v>0.3</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1100867</v>
      </c>
      <c r="BH23" s="624"/>
      <c r="BI23" s="624"/>
      <c r="BJ23" s="624"/>
      <c r="BK23" s="624"/>
      <c r="BL23" s="624"/>
      <c r="BM23" s="624"/>
      <c r="BN23" s="625"/>
      <c r="BO23" s="626">
        <v>8.1</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142765</v>
      </c>
      <c r="S24" s="624"/>
      <c r="T24" s="624"/>
      <c r="U24" s="624"/>
      <c r="V24" s="624"/>
      <c r="W24" s="624"/>
      <c r="X24" s="624"/>
      <c r="Y24" s="625"/>
      <c r="Z24" s="626">
        <v>0.5</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14358711</v>
      </c>
      <c r="CS24" s="613"/>
      <c r="CT24" s="613"/>
      <c r="CU24" s="613"/>
      <c r="CV24" s="613"/>
      <c r="CW24" s="613"/>
      <c r="CX24" s="613"/>
      <c r="CY24" s="614"/>
      <c r="CZ24" s="650">
        <v>52.9</v>
      </c>
      <c r="DA24" s="651"/>
      <c r="DB24" s="651"/>
      <c r="DC24" s="652"/>
      <c r="DD24" s="649">
        <v>10316567</v>
      </c>
      <c r="DE24" s="613"/>
      <c r="DF24" s="613"/>
      <c r="DG24" s="613"/>
      <c r="DH24" s="613"/>
      <c r="DI24" s="613"/>
      <c r="DJ24" s="613"/>
      <c r="DK24" s="614"/>
      <c r="DL24" s="649">
        <v>10167863</v>
      </c>
      <c r="DM24" s="613"/>
      <c r="DN24" s="613"/>
      <c r="DO24" s="613"/>
      <c r="DP24" s="613"/>
      <c r="DQ24" s="613"/>
      <c r="DR24" s="613"/>
      <c r="DS24" s="613"/>
      <c r="DT24" s="613"/>
      <c r="DU24" s="613"/>
      <c r="DV24" s="614"/>
      <c r="DW24" s="617">
        <v>57.3</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3362311</v>
      </c>
      <c r="S25" s="624"/>
      <c r="T25" s="624"/>
      <c r="U25" s="624"/>
      <c r="V25" s="624"/>
      <c r="W25" s="624"/>
      <c r="X25" s="624"/>
      <c r="Y25" s="625"/>
      <c r="Z25" s="626">
        <v>11.3</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5643044</v>
      </c>
      <c r="CS25" s="655"/>
      <c r="CT25" s="655"/>
      <c r="CU25" s="655"/>
      <c r="CV25" s="655"/>
      <c r="CW25" s="655"/>
      <c r="CX25" s="655"/>
      <c r="CY25" s="656"/>
      <c r="CZ25" s="657">
        <v>20.8</v>
      </c>
      <c r="DA25" s="658"/>
      <c r="DB25" s="658"/>
      <c r="DC25" s="659"/>
      <c r="DD25" s="632">
        <v>5108869</v>
      </c>
      <c r="DE25" s="655"/>
      <c r="DF25" s="655"/>
      <c r="DG25" s="655"/>
      <c r="DH25" s="655"/>
      <c r="DI25" s="655"/>
      <c r="DJ25" s="655"/>
      <c r="DK25" s="656"/>
      <c r="DL25" s="632">
        <v>5039430</v>
      </c>
      <c r="DM25" s="655"/>
      <c r="DN25" s="655"/>
      <c r="DO25" s="655"/>
      <c r="DP25" s="655"/>
      <c r="DQ25" s="655"/>
      <c r="DR25" s="655"/>
      <c r="DS25" s="655"/>
      <c r="DT25" s="655"/>
      <c r="DU25" s="655"/>
      <c r="DV25" s="656"/>
      <c r="DW25" s="628">
        <v>28.4</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3173985</v>
      </c>
      <c r="CS26" s="624"/>
      <c r="CT26" s="624"/>
      <c r="CU26" s="624"/>
      <c r="CV26" s="624"/>
      <c r="CW26" s="624"/>
      <c r="CX26" s="624"/>
      <c r="CY26" s="625"/>
      <c r="CZ26" s="657">
        <v>11.7</v>
      </c>
      <c r="DA26" s="658"/>
      <c r="DB26" s="658"/>
      <c r="DC26" s="659"/>
      <c r="DD26" s="632">
        <v>2930170</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1506952</v>
      </c>
      <c r="S27" s="624"/>
      <c r="T27" s="624"/>
      <c r="U27" s="624"/>
      <c r="V27" s="624"/>
      <c r="W27" s="624"/>
      <c r="X27" s="624"/>
      <c r="Y27" s="625"/>
      <c r="Z27" s="626">
        <v>5.0999999999999996</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13577557</v>
      </c>
      <c r="BH27" s="624"/>
      <c r="BI27" s="624"/>
      <c r="BJ27" s="624"/>
      <c r="BK27" s="624"/>
      <c r="BL27" s="624"/>
      <c r="BM27" s="624"/>
      <c r="BN27" s="625"/>
      <c r="BO27" s="626">
        <v>100</v>
      </c>
      <c r="BP27" s="626"/>
      <c r="BQ27" s="626"/>
      <c r="BR27" s="626"/>
      <c r="BS27" s="632">
        <v>106604</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5598929</v>
      </c>
      <c r="CS27" s="655"/>
      <c r="CT27" s="655"/>
      <c r="CU27" s="655"/>
      <c r="CV27" s="655"/>
      <c r="CW27" s="655"/>
      <c r="CX27" s="655"/>
      <c r="CY27" s="656"/>
      <c r="CZ27" s="657">
        <v>20.6</v>
      </c>
      <c r="DA27" s="658"/>
      <c r="DB27" s="658"/>
      <c r="DC27" s="659"/>
      <c r="DD27" s="632">
        <v>2150646</v>
      </c>
      <c r="DE27" s="655"/>
      <c r="DF27" s="655"/>
      <c r="DG27" s="655"/>
      <c r="DH27" s="655"/>
      <c r="DI27" s="655"/>
      <c r="DJ27" s="655"/>
      <c r="DK27" s="656"/>
      <c r="DL27" s="632">
        <v>2071381</v>
      </c>
      <c r="DM27" s="655"/>
      <c r="DN27" s="655"/>
      <c r="DO27" s="655"/>
      <c r="DP27" s="655"/>
      <c r="DQ27" s="655"/>
      <c r="DR27" s="655"/>
      <c r="DS27" s="655"/>
      <c r="DT27" s="655"/>
      <c r="DU27" s="655"/>
      <c r="DV27" s="656"/>
      <c r="DW27" s="628">
        <v>11.7</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481761</v>
      </c>
      <c r="S28" s="624"/>
      <c r="T28" s="624"/>
      <c r="U28" s="624"/>
      <c r="V28" s="624"/>
      <c r="W28" s="624"/>
      <c r="X28" s="624"/>
      <c r="Y28" s="625"/>
      <c r="Z28" s="626">
        <v>1.6</v>
      </c>
      <c r="AA28" s="626"/>
      <c r="AB28" s="626"/>
      <c r="AC28" s="626"/>
      <c r="AD28" s="627">
        <v>107514</v>
      </c>
      <c r="AE28" s="627"/>
      <c r="AF28" s="627"/>
      <c r="AG28" s="627"/>
      <c r="AH28" s="627"/>
      <c r="AI28" s="627"/>
      <c r="AJ28" s="627"/>
      <c r="AK28" s="627"/>
      <c r="AL28" s="628">
        <v>0.7</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3116738</v>
      </c>
      <c r="CS28" s="624"/>
      <c r="CT28" s="624"/>
      <c r="CU28" s="624"/>
      <c r="CV28" s="624"/>
      <c r="CW28" s="624"/>
      <c r="CX28" s="624"/>
      <c r="CY28" s="625"/>
      <c r="CZ28" s="657">
        <v>11.5</v>
      </c>
      <c r="DA28" s="658"/>
      <c r="DB28" s="658"/>
      <c r="DC28" s="659"/>
      <c r="DD28" s="632">
        <v>3057052</v>
      </c>
      <c r="DE28" s="624"/>
      <c r="DF28" s="624"/>
      <c r="DG28" s="624"/>
      <c r="DH28" s="624"/>
      <c r="DI28" s="624"/>
      <c r="DJ28" s="624"/>
      <c r="DK28" s="625"/>
      <c r="DL28" s="632">
        <v>3057052</v>
      </c>
      <c r="DM28" s="624"/>
      <c r="DN28" s="624"/>
      <c r="DO28" s="624"/>
      <c r="DP28" s="624"/>
      <c r="DQ28" s="624"/>
      <c r="DR28" s="624"/>
      <c r="DS28" s="624"/>
      <c r="DT28" s="624"/>
      <c r="DU28" s="624"/>
      <c r="DV28" s="625"/>
      <c r="DW28" s="628">
        <v>17.2</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17470</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3116709</v>
      </c>
      <c r="CS29" s="655"/>
      <c r="CT29" s="655"/>
      <c r="CU29" s="655"/>
      <c r="CV29" s="655"/>
      <c r="CW29" s="655"/>
      <c r="CX29" s="655"/>
      <c r="CY29" s="656"/>
      <c r="CZ29" s="657">
        <v>11.5</v>
      </c>
      <c r="DA29" s="658"/>
      <c r="DB29" s="658"/>
      <c r="DC29" s="659"/>
      <c r="DD29" s="632">
        <v>3057023</v>
      </c>
      <c r="DE29" s="655"/>
      <c r="DF29" s="655"/>
      <c r="DG29" s="655"/>
      <c r="DH29" s="655"/>
      <c r="DI29" s="655"/>
      <c r="DJ29" s="655"/>
      <c r="DK29" s="656"/>
      <c r="DL29" s="632">
        <v>3057023</v>
      </c>
      <c r="DM29" s="655"/>
      <c r="DN29" s="655"/>
      <c r="DO29" s="655"/>
      <c r="DP29" s="655"/>
      <c r="DQ29" s="655"/>
      <c r="DR29" s="655"/>
      <c r="DS29" s="655"/>
      <c r="DT29" s="655"/>
      <c r="DU29" s="655"/>
      <c r="DV29" s="656"/>
      <c r="DW29" s="628">
        <v>17.2</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49058</v>
      </c>
      <c r="S30" s="624"/>
      <c r="T30" s="624"/>
      <c r="U30" s="624"/>
      <c r="V30" s="624"/>
      <c r="W30" s="624"/>
      <c r="X30" s="624"/>
      <c r="Y30" s="625"/>
      <c r="Z30" s="626">
        <v>0.2</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98.8</v>
      </c>
      <c r="BH30" s="682"/>
      <c r="BI30" s="682"/>
      <c r="BJ30" s="682"/>
      <c r="BK30" s="682"/>
      <c r="BL30" s="682"/>
      <c r="BM30" s="618">
        <v>93.6</v>
      </c>
      <c r="BN30" s="682"/>
      <c r="BO30" s="682"/>
      <c r="BP30" s="682"/>
      <c r="BQ30" s="683"/>
      <c r="BR30" s="681">
        <v>98.6</v>
      </c>
      <c r="BS30" s="682"/>
      <c r="BT30" s="682"/>
      <c r="BU30" s="682"/>
      <c r="BV30" s="682"/>
      <c r="BW30" s="682"/>
      <c r="BX30" s="618">
        <v>93.1</v>
      </c>
      <c r="BY30" s="682"/>
      <c r="BZ30" s="682"/>
      <c r="CA30" s="682"/>
      <c r="CB30" s="683"/>
      <c r="CD30" s="686"/>
      <c r="CE30" s="687"/>
      <c r="CF30" s="637" t="s">
        <v>291</v>
      </c>
      <c r="CG30" s="638"/>
      <c r="CH30" s="638"/>
      <c r="CI30" s="638"/>
      <c r="CJ30" s="638"/>
      <c r="CK30" s="638"/>
      <c r="CL30" s="638"/>
      <c r="CM30" s="638"/>
      <c r="CN30" s="638"/>
      <c r="CO30" s="638"/>
      <c r="CP30" s="638"/>
      <c r="CQ30" s="639"/>
      <c r="CR30" s="623">
        <v>2758996</v>
      </c>
      <c r="CS30" s="624"/>
      <c r="CT30" s="624"/>
      <c r="CU30" s="624"/>
      <c r="CV30" s="624"/>
      <c r="CW30" s="624"/>
      <c r="CX30" s="624"/>
      <c r="CY30" s="625"/>
      <c r="CZ30" s="657">
        <v>10.199999999999999</v>
      </c>
      <c r="DA30" s="658"/>
      <c r="DB30" s="658"/>
      <c r="DC30" s="659"/>
      <c r="DD30" s="632">
        <v>2699310</v>
      </c>
      <c r="DE30" s="624"/>
      <c r="DF30" s="624"/>
      <c r="DG30" s="624"/>
      <c r="DH30" s="624"/>
      <c r="DI30" s="624"/>
      <c r="DJ30" s="624"/>
      <c r="DK30" s="625"/>
      <c r="DL30" s="632">
        <v>2699310</v>
      </c>
      <c r="DM30" s="624"/>
      <c r="DN30" s="624"/>
      <c r="DO30" s="624"/>
      <c r="DP30" s="624"/>
      <c r="DQ30" s="624"/>
      <c r="DR30" s="624"/>
      <c r="DS30" s="624"/>
      <c r="DT30" s="624"/>
      <c r="DU30" s="624"/>
      <c r="DV30" s="625"/>
      <c r="DW30" s="628">
        <v>15.2</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2144380</v>
      </c>
      <c r="S31" s="624"/>
      <c r="T31" s="624"/>
      <c r="U31" s="624"/>
      <c r="V31" s="624"/>
      <c r="W31" s="624"/>
      <c r="X31" s="624"/>
      <c r="Y31" s="625"/>
      <c r="Z31" s="626">
        <v>7.2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98.7</v>
      </c>
      <c r="BH31" s="655"/>
      <c r="BI31" s="655"/>
      <c r="BJ31" s="655"/>
      <c r="BK31" s="655"/>
      <c r="BL31" s="655"/>
      <c r="BM31" s="629">
        <v>94.9</v>
      </c>
      <c r="BN31" s="679"/>
      <c r="BO31" s="679"/>
      <c r="BP31" s="679"/>
      <c r="BQ31" s="680"/>
      <c r="BR31" s="678">
        <v>98.6</v>
      </c>
      <c r="BS31" s="655"/>
      <c r="BT31" s="655"/>
      <c r="BU31" s="655"/>
      <c r="BV31" s="655"/>
      <c r="BW31" s="655"/>
      <c r="BX31" s="629">
        <v>94.2</v>
      </c>
      <c r="BY31" s="679"/>
      <c r="BZ31" s="679"/>
      <c r="CA31" s="679"/>
      <c r="CB31" s="680"/>
      <c r="CD31" s="686"/>
      <c r="CE31" s="687"/>
      <c r="CF31" s="637" t="s">
        <v>295</v>
      </c>
      <c r="CG31" s="638"/>
      <c r="CH31" s="638"/>
      <c r="CI31" s="638"/>
      <c r="CJ31" s="638"/>
      <c r="CK31" s="638"/>
      <c r="CL31" s="638"/>
      <c r="CM31" s="638"/>
      <c r="CN31" s="638"/>
      <c r="CO31" s="638"/>
      <c r="CP31" s="638"/>
      <c r="CQ31" s="639"/>
      <c r="CR31" s="623">
        <v>357713</v>
      </c>
      <c r="CS31" s="655"/>
      <c r="CT31" s="655"/>
      <c r="CU31" s="655"/>
      <c r="CV31" s="655"/>
      <c r="CW31" s="655"/>
      <c r="CX31" s="655"/>
      <c r="CY31" s="656"/>
      <c r="CZ31" s="657">
        <v>1.3</v>
      </c>
      <c r="DA31" s="658"/>
      <c r="DB31" s="658"/>
      <c r="DC31" s="659"/>
      <c r="DD31" s="632">
        <v>357713</v>
      </c>
      <c r="DE31" s="655"/>
      <c r="DF31" s="655"/>
      <c r="DG31" s="655"/>
      <c r="DH31" s="655"/>
      <c r="DI31" s="655"/>
      <c r="DJ31" s="655"/>
      <c r="DK31" s="656"/>
      <c r="DL31" s="632">
        <v>357713</v>
      </c>
      <c r="DM31" s="655"/>
      <c r="DN31" s="655"/>
      <c r="DO31" s="655"/>
      <c r="DP31" s="655"/>
      <c r="DQ31" s="655"/>
      <c r="DR31" s="655"/>
      <c r="DS31" s="655"/>
      <c r="DT31" s="655"/>
      <c r="DU31" s="655"/>
      <c r="DV31" s="656"/>
      <c r="DW31" s="628">
        <v>2</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1458266</v>
      </c>
      <c r="S32" s="624"/>
      <c r="T32" s="624"/>
      <c r="U32" s="624"/>
      <c r="V32" s="624"/>
      <c r="W32" s="624"/>
      <c r="X32" s="624"/>
      <c r="Y32" s="625"/>
      <c r="Z32" s="626">
        <v>4.9000000000000004</v>
      </c>
      <c r="AA32" s="626"/>
      <c r="AB32" s="626"/>
      <c r="AC32" s="626"/>
      <c r="AD32" s="627">
        <v>21658</v>
      </c>
      <c r="AE32" s="627"/>
      <c r="AF32" s="627"/>
      <c r="AG32" s="627"/>
      <c r="AH32" s="627"/>
      <c r="AI32" s="627"/>
      <c r="AJ32" s="627"/>
      <c r="AK32" s="627"/>
      <c r="AL32" s="628">
        <v>0.1</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98.7</v>
      </c>
      <c r="BH32" s="691"/>
      <c r="BI32" s="691"/>
      <c r="BJ32" s="691"/>
      <c r="BK32" s="691"/>
      <c r="BL32" s="691"/>
      <c r="BM32" s="692">
        <v>91.9</v>
      </c>
      <c r="BN32" s="691"/>
      <c r="BO32" s="691"/>
      <c r="BP32" s="691"/>
      <c r="BQ32" s="693"/>
      <c r="BR32" s="690">
        <v>98.5</v>
      </c>
      <c r="BS32" s="691"/>
      <c r="BT32" s="691"/>
      <c r="BU32" s="691"/>
      <c r="BV32" s="691"/>
      <c r="BW32" s="691"/>
      <c r="BX32" s="692">
        <v>91.5</v>
      </c>
      <c r="BY32" s="691"/>
      <c r="BZ32" s="691"/>
      <c r="CA32" s="691"/>
      <c r="CB32" s="693"/>
      <c r="CD32" s="688"/>
      <c r="CE32" s="689"/>
      <c r="CF32" s="637" t="s">
        <v>298</v>
      </c>
      <c r="CG32" s="638"/>
      <c r="CH32" s="638"/>
      <c r="CI32" s="638"/>
      <c r="CJ32" s="638"/>
      <c r="CK32" s="638"/>
      <c r="CL32" s="638"/>
      <c r="CM32" s="638"/>
      <c r="CN32" s="638"/>
      <c r="CO32" s="638"/>
      <c r="CP32" s="638"/>
      <c r="CQ32" s="639"/>
      <c r="CR32" s="623">
        <v>29</v>
      </c>
      <c r="CS32" s="624"/>
      <c r="CT32" s="624"/>
      <c r="CU32" s="624"/>
      <c r="CV32" s="624"/>
      <c r="CW32" s="624"/>
      <c r="CX32" s="624"/>
      <c r="CY32" s="625"/>
      <c r="CZ32" s="657">
        <v>0</v>
      </c>
      <c r="DA32" s="658"/>
      <c r="DB32" s="658"/>
      <c r="DC32" s="659"/>
      <c r="DD32" s="632">
        <v>29</v>
      </c>
      <c r="DE32" s="624"/>
      <c r="DF32" s="624"/>
      <c r="DG32" s="624"/>
      <c r="DH32" s="624"/>
      <c r="DI32" s="624"/>
      <c r="DJ32" s="624"/>
      <c r="DK32" s="625"/>
      <c r="DL32" s="632">
        <v>29</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2198200</v>
      </c>
      <c r="S33" s="624"/>
      <c r="T33" s="624"/>
      <c r="U33" s="624"/>
      <c r="V33" s="624"/>
      <c r="W33" s="624"/>
      <c r="X33" s="624"/>
      <c r="Y33" s="625"/>
      <c r="Z33" s="626">
        <v>7.4</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9866601</v>
      </c>
      <c r="CS33" s="655"/>
      <c r="CT33" s="655"/>
      <c r="CU33" s="655"/>
      <c r="CV33" s="655"/>
      <c r="CW33" s="655"/>
      <c r="CX33" s="655"/>
      <c r="CY33" s="656"/>
      <c r="CZ33" s="657">
        <v>36.4</v>
      </c>
      <c r="DA33" s="658"/>
      <c r="DB33" s="658"/>
      <c r="DC33" s="659"/>
      <c r="DD33" s="632">
        <v>7576359</v>
      </c>
      <c r="DE33" s="655"/>
      <c r="DF33" s="655"/>
      <c r="DG33" s="655"/>
      <c r="DH33" s="655"/>
      <c r="DI33" s="655"/>
      <c r="DJ33" s="655"/>
      <c r="DK33" s="656"/>
      <c r="DL33" s="632">
        <v>5593647</v>
      </c>
      <c r="DM33" s="655"/>
      <c r="DN33" s="655"/>
      <c r="DO33" s="655"/>
      <c r="DP33" s="655"/>
      <c r="DQ33" s="655"/>
      <c r="DR33" s="655"/>
      <c r="DS33" s="655"/>
      <c r="DT33" s="655"/>
      <c r="DU33" s="655"/>
      <c r="DV33" s="656"/>
      <c r="DW33" s="628">
        <v>31.5</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4623712</v>
      </c>
      <c r="CS34" s="624"/>
      <c r="CT34" s="624"/>
      <c r="CU34" s="624"/>
      <c r="CV34" s="624"/>
      <c r="CW34" s="624"/>
      <c r="CX34" s="624"/>
      <c r="CY34" s="625"/>
      <c r="CZ34" s="657">
        <v>17</v>
      </c>
      <c r="DA34" s="658"/>
      <c r="DB34" s="658"/>
      <c r="DC34" s="659"/>
      <c r="DD34" s="632">
        <v>3565996</v>
      </c>
      <c r="DE34" s="624"/>
      <c r="DF34" s="624"/>
      <c r="DG34" s="624"/>
      <c r="DH34" s="624"/>
      <c r="DI34" s="624"/>
      <c r="DJ34" s="624"/>
      <c r="DK34" s="625"/>
      <c r="DL34" s="632">
        <v>3211702</v>
      </c>
      <c r="DM34" s="624"/>
      <c r="DN34" s="624"/>
      <c r="DO34" s="624"/>
      <c r="DP34" s="624"/>
      <c r="DQ34" s="624"/>
      <c r="DR34" s="624"/>
      <c r="DS34" s="624"/>
      <c r="DT34" s="624"/>
      <c r="DU34" s="624"/>
      <c r="DV34" s="625"/>
      <c r="DW34" s="628">
        <v>18.100000000000001</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1250000</v>
      </c>
      <c r="S35" s="624"/>
      <c r="T35" s="624"/>
      <c r="U35" s="624"/>
      <c r="V35" s="624"/>
      <c r="W35" s="624"/>
      <c r="X35" s="624"/>
      <c r="Y35" s="625"/>
      <c r="Z35" s="626">
        <v>4.2</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2444851</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44811</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166990</v>
      </c>
      <c r="CS35" s="655"/>
      <c r="CT35" s="655"/>
      <c r="CU35" s="655"/>
      <c r="CV35" s="655"/>
      <c r="CW35" s="655"/>
      <c r="CX35" s="655"/>
      <c r="CY35" s="656"/>
      <c r="CZ35" s="657">
        <v>0.6</v>
      </c>
      <c r="DA35" s="658"/>
      <c r="DB35" s="658"/>
      <c r="DC35" s="659"/>
      <c r="DD35" s="632">
        <v>155286</v>
      </c>
      <c r="DE35" s="655"/>
      <c r="DF35" s="655"/>
      <c r="DG35" s="655"/>
      <c r="DH35" s="655"/>
      <c r="DI35" s="655"/>
      <c r="DJ35" s="655"/>
      <c r="DK35" s="656"/>
      <c r="DL35" s="632">
        <v>155286</v>
      </c>
      <c r="DM35" s="655"/>
      <c r="DN35" s="655"/>
      <c r="DO35" s="655"/>
      <c r="DP35" s="655"/>
      <c r="DQ35" s="655"/>
      <c r="DR35" s="655"/>
      <c r="DS35" s="655"/>
      <c r="DT35" s="655"/>
      <c r="DU35" s="655"/>
      <c r="DV35" s="656"/>
      <c r="DW35" s="628">
        <v>0.9</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29708099</v>
      </c>
      <c r="S36" s="696"/>
      <c r="T36" s="696"/>
      <c r="U36" s="696"/>
      <c r="V36" s="696"/>
      <c r="W36" s="696"/>
      <c r="X36" s="696"/>
      <c r="Y36" s="697"/>
      <c r="Z36" s="698">
        <v>100</v>
      </c>
      <c r="AA36" s="698"/>
      <c r="AB36" s="698"/>
      <c r="AC36" s="698"/>
      <c r="AD36" s="699">
        <v>16484371</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2936</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-79593</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1655467</v>
      </c>
      <c r="CS36" s="624"/>
      <c r="CT36" s="624"/>
      <c r="CU36" s="624"/>
      <c r="CV36" s="624"/>
      <c r="CW36" s="624"/>
      <c r="CX36" s="624"/>
      <c r="CY36" s="625"/>
      <c r="CZ36" s="657">
        <v>6.1</v>
      </c>
      <c r="DA36" s="658"/>
      <c r="DB36" s="658"/>
      <c r="DC36" s="659"/>
      <c r="DD36" s="632">
        <v>1524894</v>
      </c>
      <c r="DE36" s="624"/>
      <c r="DF36" s="624"/>
      <c r="DG36" s="624"/>
      <c r="DH36" s="624"/>
      <c r="DI36" s="624"/>
      <c r="DJ36" s="624"/>
      <c r="DK36" s="625"/>
      <c r="DL36" s="632">
        <v>541102</v>
      </c>
      <c r="DM36" s="624"/>
      <c r="DN36" s="624"/>
      <c r="DO36" s="624"/>
      <c r="DP36" s="624"/>
      <c r="DQ36" s="624"/>
      <c r="DR36" s="624"/>
      <c r="DS36" s="624"/>
      <c r="DT36" s="624"/>
      <c r="DU36" s="624"/>
      <c r="DV36" s="625"/>
      <c r="DW36" s="628">
        <v>3.1</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t="s">
        <v>214</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12006</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211745</v>
      </c>
      <c r="CS37" s="655"/>
      <c r="CT37" s="655"/>
      <c r="CU37" s="655"/>
      <c r="CV37" s="655"/>
      <c r="CW37" s="655"/>
      <c r="CX37" s="655"/>
      <c r="CY37" s="656"/>
      <c r="CZ37" s="657">
        <v>0.8</v>
      </c>
      <c r="DA37" s="658"/>
      <c r="DB37" s="658"/>
      <c r="DC37" s="659"/>
      <c r="DD37" s="632">
        <v>211745</v>
      </c>
      <c r="DE37" s="655"/>
      <c r="DF37" s="655"/>
      <c r="DG37" s="655"/>
      <c r="DH37" s="655"/>
      <c r="DI37" s="655"/>
      <c r="DJ37" s="655"/>
      <c r="DK37" s="656"/>
      <c r="DL37" s="632">
        <v>122200</v>
      </c>
      <c r="DM37" s="655"/>
      <c r="DN37" s="655"/>
      <c r="DO37" s="655"/>
      <c r="DP37" s="655"/>
      <c r="DQ37" s="655"/>
      <c r="DR37" s="655"/>
      <c r="DS37" s="655"/>
      <c r="DT37" s="655"/>
      <c r="DU37" s="655"/>
      <c r="DV37" s="656"/>
      <c r="DW37" s="628">
        <v>0.7</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t="s">
        <v>109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20846</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2441915</v>
      </c>
      <c r="CS38" s="624"/>
      <c r="CT38" s="624"/>
      <c r="CU38" s="624"/>
      <c r="CV38" s="624"/>
      <c r="CW38" s="624"/>
      <c r="CX38" s="624"/>
      <c r="CY38" s="625"/>
      <c r="CZ38" s="657">
        <v>9</v>
      </c>
      <c r="DA38" s="658"/>
      <c r="DB38" s="658"/>
      <c r="DC38" s="659"/>
      <c r="DD38" s="632">
        <v>1998478</v>
      </c>
      <c r="DE38" s="624"/>
      <c r="DF38" s="624"/>
      <c r="DG38" s="624"/>
      <c r="DH38" s="624"/>
      <c r="DI38" s="624"/>
      <c r="DJ38" s="624"/>
      <c r="DK38" s="625"/>
      <c r="DL38" s="632">
        <v>1685557</v>
      </c>
      <c r="DM38" s="624"/>
      <c r="DN38" s="624"/>
      <c r="DO38" s="624"/>
      <c r="DP38" s="624"/>
      <c r="DQ38" s="624"/>
      <c r="DR38" s="624"/>
      <c r="DS38" s="624"/>
      <c r="DT38" s="624"/>
      <c r="DU38" s="624"/>
      <c r="DV38" s="625"/>
      <c r="DW38" s="628">
        <v>9.5</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96</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368517</v>
      </c>
      <c r="CS39" s="655"/>
      <c r="CT39" s="655"/>
      <c r="CU39" s="655"/>
      <c r="CV39" s="655"/>
      <c r="CW39" s="655"/>
      <c r="CX39" s="655"/>
      <c r="CY39" s="656"/>
      <c r="CZ39" s="657">
        <v>1.4</v>
      </c>
      <c r="DA39" s="658"/>
      <c r="DB39" s="658"/>
      <c r="DC39" s="659"/>
      <c r="DD39" s="632">
        <v>331705</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683000</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82</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610000</v>
      </c>
      <c r="CS40" s="624"/>
      <c r="CT40" s="624"/>
      <c r="CU40" s="624"/>
      <c r="CV40" s="624"/>
      <c r="CW40" s="624"/>
      <c r="CX40" s="624"/>
      <c r="CY40" s="625"/>
      <c r="CZ40" s="657">
        <v>2.2000000000000002</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1758915</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256</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2913825</v>
      </c>
      <c r="CS42" s="624"/>
      <c r="CT42" s="624"/>
      <c r="CU42" s="624"/>
      <c r="CV42" s="624"/>
      <c r="CW42" s="624"/>
      <c r="CX42" s="624"/>
      <c r="CY42" s="625"/>
      <c r="CZ42" s="657">
        <v>10.7</v>
      </c>
      <c r="DA42" s="706"/>
      <c r="DB42" s="706"/>
      <c r="DC42" s="707"/>
      <c r="DD42" s="632">
        <v>1730936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96752</v>
      </c>
      <c r="CS43" s="655"/>
      <c r="CT43" s="655"/>
      <c r="CU43" s="655"/>
      <c r="CV43" s="655"/>
      <c r="CW43" s="655"/>
      <c r="CX43" s="655"/>
      <c r="CY43" s="656"/>
      <c r="CZ43" s="657">
        <v>0.4</v>
      </c>
      <c r="DA43" s="658"/>
      <c r="DB43" s="658"/>
      <c r="DC43" s="659"/>
      <c r="DD43" s="632">
        <v>96752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2900824</v>
      </c>
      <c r="CS44" s="624"/>
      <c r="CT44" s="624"/>
      <c r="CU44" s="624"/>
      <c r="CV44" s="624"/>
      <c r="CW44" s="624"/>
      <c r="CX44" s="624"/>
      <c r="CY44" s="625"/>
      <c r="CZ44" s="657">
        <v>10.7</v>
      </c>
      <c r="DA44" s="706"/>
      <c r="DB44" s="706"/>
      <c r="DC44" s="707"/>
      <c r="DD44" s="632">
        <v>1717935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843496</v>
      </c>
      <c r="CS45" s="655"/>
      <c r="CT45" s="655"/>
      <c r="CU45" s="655"/>
      <c r="CV45" s="655"/>
      <c r="CW45" s="655"/>
      <c r="CX45" s="655"/>
      <c r="CY45" s="656"/>
      <c r="CZ45" s="657">
        <v>3.1</v>
      </c>
      <c r="DA45" s="658"/>
      <c r="DB45" s="658"/>
      <c r="DC45" s="659"/>
      <c r="DD45" s="632">
        <v>39902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2043637</v>
      </c>
      <c r="CS46" s="624"/>
      <c r="CT46" s="624"/>
      <c r="CU46" s="624"/>
      <c r="CV46" s="624"/>
      <c r="CW46" s="624"/>
      <c r="CX46" s="624"/>
      <c r="CY46" s="625"/>
      <c r="CZ46" s="657">
        <v>7.5</v>
      </c>
      <c r="DA46" s="706"/>
      <c r="DB46" s="706"/>
      <c r="DC46" s="707"/>
      <c r="DD46" s="632">
        <v>1664342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13001</v>
      </c>
      <c r="CS47" s="655"/>
      <c r="CT47" s="655"/>
      <c r="CU47" s="655"/>
      <c r="CV47" s="655"/>
      <c r="CW47" s="655"/>
      <c r="CX47" s="655"/>
      <c r="CY47" s="656"/>
      <c r="CZ47" s="657">
        <v>0</v>
      </c>
      <c r="DA47" s="658"/>
      <c r="DB47" s="658"/>
      <c r="DC47" s="659"/>
      <c r="DD47" s="632">
        <v>13001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27139137</v>
      </c>
      <c r="CS49" s="691"/>
      <c r="CT49" s="691"/>
      <c r="CU49" s="691"/>
      <c r="CV49" s="691"/>
      <c r="CW49" s="691"/>
      <c r="CX49" s="691"/>
      <c r="CY49" s="718"/>
      <c r="CZ49" s="719">
        <v>100</v>
      </c>
      <c r="DA49" s="720"/>
      <c r="DB49" s="720"/>
      <c r="DC49" s="721"/>
      <c r="DD49" s="722">
        <v>19623862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O43" zoomScale="70" zoomScaleNormal="25" zoomScaleSheetLayoutView="70" workbookViewId="0">
      <selection activeCell="CM9" sqref="CM9:CQ9"/>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28666</v>
      </c>
      <c r="R7" s="753"/>
      <c r="S7" s="753"/>
      <c r="T7" s="753"/>
      <c r="U7" s="753"/>
      <c r="V7" s="753">
        <v>26557</v>
      </c>
      <c r="W7" s="753"/>
      <c r="X7" s="753"/>
      <c r="Y7" s="753"/>
      <c r="Z7" s="753"/>
      <c r="AA7" s="753">
        <v>2109</v>
      </c>
      <c r="AB7" s="753"/>
      <c r="AC7" s="753"/>
      <c r="AD7" s="753"/>
      <c r="AE7" s="754"/>
      <c r="AF7" s="755">
        <v>1672</v>
      </c>
      <c r="AG7" s="756"/>
      <c r="AH7" s="756"/>
      <c r="AI7" s="756"/>
      <c r="AJ7" s="757"/>
      <c r="AK7" s="792">
        <v>77</v>
      </c>
      <c r="AL7" s="793"/>
      <c r="AM7" s="793"/>
      <c r="AN7" s="793"/>
      <c r="AO7" s="793"/>
      <c r="AP7" s="793">
        <v>23236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546</v>
      </c>
      <c r="BT7" s="797"/>
      <c r="BU7" s="797"/>
      <c r="BV7" s="797"/>
      <c r="BW7" s="797"/>
      <c r="BX7" s="797"/>
      <c r="BY7" s="797"/>
      <c r="BZ7" s="797"/>
      <c r="CA7" s="797"/>
      <c r="CB7" s="797"/>
      <c r="CC7" s="797"/>
      <c r="CD7" s="797"/>
      <c r="CE7" s="797"/>
      <c r="CF7" s="797"/>
      <c r="CG7" s="798"/>
      <c r="CH7" s="789">
        <v>1</v>
      </c>
      <c r="CI7" s="790"/>
      <c r="CJ7" s="790"/>
      <c r="CK7" s="790"/>
      <c r="CL7" s="791"/>
      <c r="CM7" s="789">
        <v>753</v>
      </c>
      <c r="CN7" s="790"/>
      <c r="CO7" s="790"/>
      <c r="CP7" s="790"/>
      <c r="CQ7" s="791"/>
      <c r="CR7" s="789">
        <v>37</v>
      </c>
      <c r="CS7" s="790"/>
      <c r="CT7" s="790"/>
      <c r="CU7" s="790"/>
      <c r="CV7" s="791"/>
      <c r="CW7" s="789" t="s">
        <v>547</v>
      </c>
      <c r="CX7" s="790"/>
      <c r="CY7" s="790"/>
      <c r="CZ7" s="790"/>
      <c r="DA7" s="791"/>
      <c r="DB7" s="789" t="s">
        <v>547</v>
      </c>
      <c r="DC7" s="790"/>
      <c r="DD7" s="790"/>
      <c r="DE7" s="790"/>
      <c r="DF7" s="791"/>
      <c r="DG7" s="789" t="s">
        <v>547</v>
      </c>
      <c r="DH7" s="790"/>
      <c r="DI7" s="790"/>
      <c r="DJ7" s="790"/>
      <c r="DK7" s="791"/>
      <c r="DL7" s="789" t="s">
        <v>547</v>
      </c>
      <c r="DM7" s="790"/>
      <c r="DN7" s="790"/>
      <c r="DO7" s="790"/>
      <c r="DP7" s="791"/>
      <c r="DQ7" s="789" t="s">
        <v>547</v>
      </c>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484</v>
      </c>
      <c r="R8" s="777"/>
      <c r="S8" s="777"/>
      <c r="T8" s="777"/>
      <c r="U8" s="777"/>
      <c r="V8" s="777">
        <v>40</v>
      </c>
      <c r="W8" s="777"/>
      <c r="X8" s="777"/>
      <c r="Y8" s="777"/>
      <c r="Z8" s="777"/>
      <c r="AA8" s="777">
        <v>444</v>
      </c>
      <c r="AB8" s="777"/>
      <c r="AC8" s="777"/>
      <c r="AD8" s="777"/>
      <c r="AE8" s="778"/>
      <c r="AF8" s="779">
        <v>444</v>
      </c>
      <c r="AG8" s="780"/>
      <c r="AH8" s="780"/>
      <c r="AI8" s="780"/>
      <c r="AJ8" s="781"/>
      <c r="AK8" s="782" t="s">
        <v>547</v>
      </c>
      <c r="AL8" s="783"/>
      <c r="AM8" s="783"/>
      <c r="AN8" s="783"/>
      <c r="AO8" s="783"/>
      <c r="AP8" s="783" t="s">
        <v>547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544</v>
      </c>
      <c r="BT8" s="787"/>
      <c r="BU8" s="787"/>
      <c r="BV8" s="787"/>
      <c r="BW8" s="787"/>
      <c r="BX8" s="787"/>
      <c r="BY8" s="787"/>
      <c r="BZ8" s="787"/>
      <c r="CA8" s="787"/>
      <c r="CB8" s="787"/>
      <c r="CC8" s="787"/>
      <c r="CD8" s="787"/>
      <c r="CE8" s="787"/>
      <c r="CF8" s="787"/>
      <c r="CG8" s="788"/>
      <c r="CH8" s="799">
        <v>8</v>
      </c>
      <c r="CI8" s="800"/>
      <c r="CJ8" s="800"/>
      <c r="CK8" s="800"/>
      <c r="CL8" s="801"/>
      <c r="CM8" s="799">
        <v>256</v>
      </c>
      <c r="CN8" s="800"/>
      <c r="CO8" s="800"/>
      <c r="CP8" s="800"/>
      <c r="CQ8" s="801"/>
      <c r="CR8" s="799">
        <v>90</v>
      </c>
      <c r="CS8" s="800"/>
      <c r="CT8" s="800"/>
      <c r="CU8" s="800"/>
      <c r="CV8" s="801"/>
      <c r="CW8" s="799" t="s">
        <v>547</v>
      </c>
      <c r="CX8" s="800"/>
      <c r="CY8" s="800"/>
      <c r="CZ8" s="800"/>
      <c r="DA8" s="801"/>
      <c r="DB8" s="799" t="s">
        <v>547</v>
      </c>
      <c r="DC8" s="800"/>
      <c r="DD8" s="800"/>
      <c r="DE8" s="800"/>
      <c r="DF8" s="801"/>
      <c r="DG8" s="799" t="s">
        <v>547</v>
      </c>
      <c r="DH8" s="800"/>
      <c r="DI8" s="800"/>
      <c r="DJ8" s="800"/>
      <c r="DK8" s="801"/>
      <c r="DL8" s="799" t="s">
        <v>547</v>
      </c>
      <c r="DM8" s="800"/>
      <c r="DN8" s="800"/>
      <c r="DO8" s="800"/>
      <c r="DP8" s="801"/>
      <c r="DQ8" s="799" t="s">
        <v>547</v>
      </c>
      <c r="DR8" s="800"/>
      <c r="DS8" s="800"/>
      <c r="DT8" s="800"/>
      <c r="DU8" s="801"/>
      <c r="DV8" s="802"/>
      <c r="DW8" s="803"/>
      <c r="DX8" s="803"/>
      <c r="DY8" s="803"/>
      <c r="DZ8" s="804"/>
      <c r="EA8" s="205"/>
    </row>
    <row r="9" spans="1:131" s="206" customFormat="1" ht="26.25" customHeight="1" x14ac:dyDescent="0.15">
      <c r="A9" s="212">
        <v>3</v>
      </c>
      <c r="B9" s="773" t="s">
        <v>364</v>
      </c>
      <c r="C9" s="774"/>
      <c r="D9" s="774"/>
      <c r="E9" s="774"/>
      <c r="F9" s="774"/>
      <c r="G9" s="774"/>
      <c r="H9" s="774"/>
      <c r="I9" s="774"/>
      <c r="J9" s="774"/>
      <c r="K9" s="774"/>
      <c r="L9" s="774"/>
      <c r="M9" s="774"/>
      <c r="N9" s="774"/>
      <c r="O9" s="774"/>
      <c r="P9" s="775"/>
      <c r="Q9" s="776">
        <v>1513</v>
      </c>
      <c r="R9" s="777"/>
      <c r="S9" s="777"/>
      <c r="T9" s="777"/>
      <c r="U9" s="777"/>
      <c r="V9" s="777">
        <v>1347</v>
      </c>
      <c r="W9" s="777"/>
      <c r="X9" s="777"/>
      <c r="Y9" s="777"/>
      <c r="Z9" s="777"/>
      <c r="AA9" s="777">
        <v>166</v>
      </c>
      <c r="AB9" s="777"/>
      <c r="AC9" s="777"/>
      <c r="AD9" s="777"/>
      <c r="AE9" s="778"/>
      <c r="AF9" s="779">
        <v>144</v>
      </c>
      <c r="AG9" s="780"/>
      <c r="AH9" s="780"/>
      <c r="AI9" s="780"/>
      <c r="AJ9" s="781"/>
      <c r="AK9" s="782">
        <v>990</v>
      </c>
      <c r="AL9" s="783"/>
      <c r="AM9" s="783"/>
      <c r="AN9" s="783"/>
      <c r="AO9" s="783"/>
      <c r="AP9" s="783">
        <v>4912</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545</v>
      </c>
      <c r="BT9" s="787"/>
      <c r="BU9" s="787"/>
      <c r="BV9" s="787"/>
      <c r="BW9" s="787"/>
      <c r="BX9" s="787"/>
      <c r="BY9" s="787"/>
      <c r="BZ9" s="787"/>
      <c r="CA9" s="787"/>
      <c r="CB9" s="787"/>
      <c r="CC9" s="787"/>
      <c r="CD9" s="787"/>
      <c r="CE9" s="787"/>
      <c r="CF9" s="787"/>
      <c r="CG9" s="788"/>
      <c r="CH9" s="799">
        <v>0</v>
      </c>
      <c r="CI9" s="800"/>
      <c r="CJ9" s="800"/>
      <c r="CK9" s="800"/>
      <c r="CL9" s="801"/>
      <c r="CM9" s="799">
        <v>33</v>
      </c>
      <c r="CN9" s="800"/>
      <c r="CO9" s="800"/>
      <c r="CP9" s="800"/>
      <c r="CQ9" s="801"/>
      <c r="CR9" s="799">
        <v>12</v>
      </c>
      <c r="CS9" s="800"/>
      <c r="CT9" s="800"/>
      <c r="CU9" s="800"/>
      <c r="CV9" s="801"/>
      <c r="CW9" s="799" t="s">
        <v>547</v>
      </c>
      <c r="CX9" s="800"/>
      <c r="CY9" s="800"/>
      <c r="CZ9" s="800"/>
      <c r="DA9" s="801"/>
      <c r="DB9" s="799" t="s">
        <v>547</v>
      </c>
      <c r="DC9" s="800"/>
      <c r="DD9" s="800"/>
      <c r="DE9" s="800"/>
      <c r="DF9" s="801"/>
      <c r="DG9" s="799" t="s">
        <v>547</v>
      </c>
      <c r="DH9" s="800"/>
      <c r="DI9" s="800"/>
      <c r="DJ9" s="800"/>
      <c r="DK9" s="801"/>
      <c r="DL9" s="799" t="s">
        <v>547</v>
      </c>
      <c r="DM9" s="800"/>
      <c r="DN9" s="800"/>
      <c r="DO9" s="800"/>
      <c r="DP9" s="801"/>
      <c r="DQ9" s="799" t="s">
        <v>547</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366</v>
      </c>
      <c r="B23" s="808" t="s">
        <v>367</v>
      </c>
      <c r="C23" s="809"/>
      <c r="D23" s="809"/>
      <c r="E23" s="809"/>
      <c r="F23" s="809"/>
      <c r="G23" s="809"/>
      <c r="H23" s="809"/>
      <c r="I23" s="809"/>
      <c r="J23" s="809"/>
      <c r="K23" s="809"/>
      <c r="L23" s="809"/>
      <c r="M23" s="809"/>
      <c r="N23" s="809"/>
      <c r="O23" s="809"/>
      <c r="P23" s="810"/>
      <c r="Q23" s="811">
        <v>30095</v>
      </c>
      <c r="R23" s="812"/>
      <c r="S23" s="812"/>
      <c r="T23" s="812"/>
      <c r="U23" s="812"/>
      <c r="V23" s="812">
        <v>27375</v>
      </c>
      <c r="W23" s="812"/>
      <c r="X23" s="812"/>
      <c r="Y23" s="812"/>
      <c r="Z23" s="812"/>
      <c r="AA23" s="812">
        <v>2720</v>
      </c>
      <c r="AB23" s="812"/>
      <c r="AC23" s="812"/>
      <c r="AD23" s="812"/>
      <c r="AE23" s="813"/>
      <c r="AF23" s="814">
        <v>2260</v>
      </c>
      <c r="AG23" s="812"/>
      <c r="AH23" s="812"/>
      <c r="AI23" s="812"/>
      <c r="AJ23" s="815"/>
      <c r="AK23" s="816"/>
      <c r="AL23" s="817"/>
      <c r="AM23" s="817"/>
      <c r="AN23" s="817"/>
      <c r="AO23" s="817"/>
      <c r="AP23" s="812">
        <v>28148</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40">
        <v>9383</v>
      </c>
      <c r="R28" s="841"/>
      <c r="S28" s="841"/>
      <c r="T28" s="841"/>
      <c r="U28" s="841"/>
      <c r="V28" s="841">
        <v>9338</v>
      </c>
      <c r="W28" s="841"/>
      <c r="X28" s="841"/>
      <c r="Y28" s="841"/>
      <c r="Z28" s="841"/>
      <c r="AA28" s="841">
        <v>45</v>
      </c>
      <c r="AB28" s="841"/>
      <c r="AC28" s="841"/>
      <c r="AD28" s="841"/>
      <c r="AE28" s="842"/>
      <c r="AF28" s="843">
        <v>45</v>
      </c>
      <c r="AG28" s="841"/>
      <c r="AH28" s="841"/>
      <c r="AI28" s="841"/>
      <c r="AJ28" s="844"/>
      <c r="AK28" s="845">
        <v>743</v>
      </c>
      <c r="AL28" s="836"/>
      <c r="AM28" s="836"/>
      <c r="AN28" s="836"/>
      <c r="AO28" s="836"/>
      <c r="AP28" s="836" t="s">
        <v>547</v>
      </c>
      <c r="AQ28" s="836"/>
      <c r="AR28" s="836"/>
      <c r="AS28" s="836"/>
      <c r="AT28" s="836"/>
      <c r="AU28" s="836" t="s">
        <v>547</v>
      </c>
      <c r="AV28" s="836"/>
      <c r="AW28" s="836"/>
      <c r="AX28" s="836"/>
      <c r="AY28" s="836"/>
      <c r="AZ28" s="837" t="s">
        <v>482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5662</v>
      </c>
      <c r="R29" s="777"/>
      <c r="S29" s="777"/>
      <c r="T29" s="777"/>
      <c r="U29" s="777"/>
      <c r="V29" s="777">
        <v>5484</v>
      </c>
      <c r="W29" s="777"/>
      <c r="X29" s="777"/>
      <c r="Y29" s="777"/>
      <c r="Z29" s="777"/>
      <c r="AA29" s="777">
        <v>178</v>
      </c>
      <c r="AB29" s="777"/>
      <c r="AC29" s="777"/>
      <c r="AD29" s="777"/>
      <c r="AE29" s="778"/>
      <c r="AF29" s="779">
        <v>178</v>
      </c>
      <c r="AG29" s="780"/>
      <c r="AH29" s="780"/>
      <c r="AI29" s="780"/>
      <c r="AJ29" s="781"/>
      <c r="AK29" s="848">
        <v>792</v>
      </c>
      <c r="AL29" s="849"/>
      <c r="AM29" s="849"/>
      <c r="AN29" s="849"/>
      <c r="AO29" s="849"/>
      <c r="AP29" s="849" t="s">
        <v>547</v>
      </c>
      <c r="AQ29" s="849"/>
      <c r="AR29" s="849"/>
      <c r="AS29" s="849"/>
      <c r="AT29" s="849"/>
      <c r="AU29" s="849" t="s">
        <v>547</v>
      </c>
      <c r="AV29" s="849"/>
      <c r="AW29" s="849"/>
      <c r="AX29" s="849"/>
      <c r="AY29" s="849"/>
      <c r="AZ29" s="850" t="s">
        <v>482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1720</v>
      </c>
      <c r="R30" s="777"/>
      <c r="S30" s="777"/>
      <c r="T30" s="777"/>
      <c r="U30" s="777"/>
      <c r="V30" s="777">
        <v>1685</v>
      </c>
      <c r="W30" s="777"/>
      <c r="X30" s="777"/>
      <c r="Y30" s="777"/>
      <c r="Z30" s="777"/>
      <c r="AA30" s="777">
        <v>35</v>
      </c>
      <c r="AB30" s="777"/>
      <c r="AC30" s="777"/>
      <c r="AD30" s="777"/>
      <c r="AE30" s="778"/>
      <c r="AF30" s="779">
        <v>35</v>
      </c>
      <c r="AG30" s="780"/>
      <c r="AH30" s="780"/>
      <c r="AI30" s="780"/>
      <c r="AJ30" s="781"/>
      <c r="AK30" s="848">
        <v>966</v>
      </c>
      <c r="AL30" s="849"/>
      <c r="AM30" s="849"/>
      <c r="AN30" s="849"/>
      <c r="AO30" s="849"/>
      <c r="AP30" s="849" t="s">
        <v>547</v>
      </c>
      <c r="AQ30" s="849"/>
      <c r="AR30" s="849"/>
      <c r="AS30" s="849"/>
      <c r="AT30" s="849"/>
      <c r="AU30" s="849" t="s">
        <v>547</v>
      </c>
      <c r="AV30" s="849"/>
      <c r="AW30" s="849"/>
      <c r="AX30" s="849"/>
      <c r="AY30" s="849"/>
      <c r="AZ30" s="850" t="s">
        <v>482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1784</v>
      </c>
      <c r="R31" s="777"/>
      <c r="S31" s="777"/>
      <c r="T31" s="777"/>
      <c r="U31" s="777"/>
      <c r="V31" s="777">
        <v>1555</v>
      </c>
      <c r="W31" s="777"/>
      <c r="X31" s="777"/>
      <c r="Y31" s="777"/>
      <c r="Z31" s="777"/>
      <c r="AA31" s="777">
        <v>229</v>
      </c>
      <c r="AB31" s="777"/>
      <c r="AC31" s="777"/>
      <c r="AD31" s="777"/>
      <c r="AE31" s="778"/>
      <c r="AF31" s="779">
        <v>1304</v>
      </c>
      <c r="AG31" s="780"/>
      <c r="AH31" s="780"/>
      <c r="AI31" s="780"/>
      <c r="AJ31" s="781"/>
      <c r="AK31" s="848">
        <v>3</v>
      </c>
      <c r="AL31" s="849"/>
      <c r="AM31" s="849"/>
      <c r="AN31" s="849"/>
      <c r="AO31" s="849"/>
      <c r="AP31" s="849">
        <v>448</v>
      </c>
      <c r="AQ31" s="849"/>
      <c r="AR31" s="849"/>
      <c r="AS31" s="849"/>
      <c r="AT31" s="849"/>
      <c r="AU31" s="849">
        <v>4</v>
      </c>
      <c r="AV31" s="849"/>
      <c r="AW31" s="849"/>
      <c r="AX31" s="849"/>
      <c r="AY31" s="849"/>
      <c r="AZ31" s="850" t="s">
        <v>482</v>
      </c>
      <c r="BA31" s="850"/>
      <c r="BB31" s="850"/>
      <c r="BC31" s="850"/>
      <c r="BD31" s="850"/>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383</v>
      </c>
      <c r="C32" s="774"/>
      <c r="D32" s="774"/>
      <c r="E32" s="774"/>
      <c r="F32" s="774"/>
      <c r="G32" s="774"/>
      <c r="H32" s="774"/>
      <c r="I32" s="774"/>
      <c r="J32" s="774"/>
      <c r="K32" s="774"/>
      <c r="L32" s="774"/>
      <c r="M32" s="774"/>
      <c r="N32" s="774"/>
      <c r="O32" s="774"/>
      <c r="P32" s="775"/>
      <c r="Q32" s="776">
        <v>6893</v>
      </c>
      <c r="R32" s="777"/>
      <c r="S32" s="777"/>
      <c r="T32" s="777"/>
      <c r="U32" s="777"/>
      <c r="V32" s="777">
        <v>7407</v>
      </c>
      <c r="W32" s="777"/>
      <c r="X32" s="777"/>
      <c r="Y32" s="777"/>
      <c r="Z32" s="777"/>
      <c r="AA32" s="777">
        <v>-514</v>
      </c>
      <c r="AB32" s="777"/>
      <c r="AC32" s="777"/>
      <c r="AD32" s="777"/>
      <c r="AE32" s="778"/>
      <c r="AF32" s="779">
        <v>580</v>
      </c>
      <c r="AG32" s="780"/>
      <c r="AH32" s="780"/>
      <c r="AI32" s="780"/>
      <c r="AJ32" s="781"/>
      <c r="AK32" s="848">
        <v>1250</v>
      </c>
      <c r="AL32" s="849"/>
      <c r="AM32" s="849"/>
      <c r="AN32" s="849"/>
      <c r="AO32" s="849"/>
      <c r="AP32" s="849">
        <v>6987</v>
      </c>
      <c r="AQ32" s="849"/>
      <c r="AR32" s="849"/>
      <c r="AS32" s="849"/>
      <c r="AT32" s="849"/>
      <c r="AU32" s="849">
        <v>4592</v>
      </c>
      <c r="AV32" s="849"/>
      <c r="AW32" s="849"/>
      <c r="AX32" s="849"/>
      <c r="AY32" s="849"/>
      <c r="AZ32" s="850" t="s">
        <v>482</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384</v>
      </c>
      <c r="C33" s="774"/>
      <c r="D33" s="774"/>
      <c r="E33" s="774"/>
      <c r="F33" s="774"/>
      <c r="G33" s="774"/>
      <c r="H33" s="774"/>
      <c r="I33" s="774"/>
      <c r="J33" s="774"/>
      <c r="K33" s="774"/>
      <c r="L33" s="774"/>
      <c r="M33" s="774"/>
      <c r="N33" s="774"/>
      <c r="O33" s="774"/>
      <c r="P33" s="775"/>
      <c r="Q33" s="776">
        <v>96453</v>
      </c>
      <c r="R33" s="777"/>
      <c r="S33" s="777"/>
      <c r="T33" s="777"/>
      <c r="U33" s="777"/>
      <c r="V33" s="777">
        <v>93502</v>
      </c>
      <c r="W33" s="777"/>
      <c r="X33" s="777"/>
      <c r="Y33" s="777"/>
      <c r="Z33" s="777"/>
      <c r="AA33" s="777">
        <v>2951</v>
      </c>
      <c r="AB33" s="777"/>
      <c r="AC33" s="777"/>
      <c r="AD33" s="777"/>
      <c r="AE33" s="778"/>
      <c r="AF33" s="779">
        <v>8358</v>
      </c>
      <c r="AG33" s="780"/>
      <c r="AH33" s="780"/>
      <c r="AI33" s="780"/>
      <c r="AJ33" s="781"/>
      <c r="AK33" s="848" t="s">
        <v>547</v>
      </c>
      <c r="AL33" s="849"/>
      <c r="AM33" s="849"/>
      <c r="AN33" s="849"/>
      <c r="AO33" s="849"/>
      <c r="AP33" s="849">
        <v>3000</v>
      </c>
      <c r="AQ33" s="849"/>
      <c r="AR33" s="849"/>
      <c r="AS33" s="849"/>
      <c r="AT33" s="849"/>
      <c r="AU33" s="849" t="s">
        <v>547</v>
      </c>
      <c r="AV33" s="849"/>
      <c r="AW33" s="849"/>
      <c r="AX33" s="849"/>
      <c r="AY33" s="849"/>
      <c r="AZ33" s="850" t="s">
        <v>482</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385</v>
      </c>
      <c r="C34" s="774"/>
      <c r="D34" s="774"/>
      <c r="E34" s="774"/>
      <c r="F34" s="774"/>
      <c r="G34" s="774"/>
      <c r="H34" s="774"/>
      <c r="I34" s="774"/>
      <c r="J34" s="774"/>
      <c r="K34" s="774"/>
      <c r="L34" s="774"/>
      <c r="M34" s="774"/>
      <c r="N34" s="774"/>
      <c r="O34" s="774"/>
      <c r="P34" s="775"/>
      <c r="Q34" s="776">
        <v>2464</v>
      </c>
      <c r="R34" s="777"/>
      <c r="S34" s="777"/>
      <c r="T34" s="777"/>
      <c r="U34" s="777"/>
      <c r="V34" s="777">
        <v>2288</v>
      </c>
      <c r="W34" s="777"/>
      <c r="X34" s="777"/>
      <c r="Y34" s="777"/>
      <c r="Z34" s="777"/>
      <c r="AA34" s="777">
        <v>176</v>
      </c>
      <c r="AB34" s="777"/>
      <c r="AC34" s="777"/>
      <c r="AD34" s="777"/>
      <c r="AE34" s="778"/>
      <c r="AF34" s="779">
        <v>168</v>
      </c>
      <c r="AG34" s="780"/>
      <c r="AH34" s="780"/>
      <c r="AI34" s="780"/>
      <c r="AJ34" s="781"/>
      <c r="AK34" s="848">
        <v>600</v>
      </c>
      <c r="AL34" s="849"/>
      <c r="AM34" s="849"/>
      <c r="AN34" s="849"/>
      <c r="AO34" s="849"/>
      <c r="AP34" s="849">
        <v>7741</v>
      </c>
      <c r="AQ34" s="849"/>
      <c r="AR34" s="849"/>
      <c r="AS34" s="849"/>
      <c r="AT34" s="849"/>
      <c r="AU34" s="849" t="s">
        <v>547</v>
      </c>
      <c r="AV34" s="849"/>
      <c r="AW34" s="849"/>
      <c r="AX34" s="849"/>
      <c r="AY34" s="849"/>
      <c r="AZ34" s="850" t="s">
        <v>482</v>
      </c>
      <c r="BA34" s="850"/>
      <c r="BB34" s="850"/>
      <c r="BC34" s="850"/>
      <c r="BD34" s="850"/>
      <c r="BE34" s="846" t="s">
        <v>386</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366</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10667</v>
      </c>
      <c r="AG63" s="860"/>
      <c r="AH63" s="860"/>
      <c r="AI63" s="860"/>
      <c r="AJ63" s="861"/>
      <c r="AK63" s="862"/>
      <c r="AL63" s="857"/>
      <c r="AM63" s="857"/>
      <c r="AN63" s="857"/>
      <c r="AO63" s="857"/>
      <c r="AP63" s="860">
        <v>18176</v>
      </c>
      <c r="AQ63" s="860"/>
      <c r="AR63" s="860"/>
      <c r="AS63" s="860"/>
      <c r="AT63" s="860"/>
      <c r="AU63" s="860">
        <v>4596</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390</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391</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539</v>
      </c>
      <c r="C68" s="888"/>
      <c r="D68" s="888"/>
      <c r="E68" s="888"/>
      <c r="F68" s="888"/>
      <c r="G68" s="888"/>
      <c r="H68" s="888"/>
      <c r="I68" s="888"/>
      <c r="J68" s="888"/>
      <c r="K68" s="888"/>
      <c r="L68" s="888"/>
      <c r="M68" s="888"/>
      <c r="N68" s="888"/>
      <c r="O68" s="888"/>
      <c r="P68" s="889"/>
      <c r="Q68" s="890">
        <v>359</v>
      </c>
      <c r="R68" s="884"/>
      <c r="S68" s="884"/>
      <c r="T68" s="884"/>
      <c r="U68" s="884"/>
      <c r="V68" s="884">
        <v>260</v>
      </c>
      <c r="W68" s="884"/>
      <c r="X68" s="884"/>
      <c r="Y68" s="884"/>
      <c r="Z68" s="884"/>
      <c r="AA68" s="884">
        <v>99</v>
      </c>
      <c r="AB68" s="884"/>
      <c r="AC68" s="884"/>
      <c r="AD68" s="884"/>
      <c r="AE68" s="884"/>
      <c r="AF68" s="884">
        <v>17</v>
      </c>
      <c r="AG68" s="884"/>
      <c r="AH68" s="884"/>
      <c r="AI68" s="884"/>
      <c r="AJ68" s="884"/>
      <c r="AK68" s="884" t="s">
        <v>548</v>
      </c>
      <c r="AL68" s="884"/>
      <c r="AM68" s="884"/>
      <c r="AN68" s="884"/>
      <c r="AO68" s="884"/>
      <c r="AP68" s="884">
        <v>524</v>
      </c>
      <c r="AQ68" s="884"/>
      <c r="AR68" s="884"/>
      <c r="AS68" s="884"/>
      <c r="AT68" s="884"/>
      <c r="AU68" s="884">
        <v>355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540</v>
      </c>
      <c r="C69" s="892"/>
      <c r="D69" s="892"/>
      <c r="E69" s="892"/>
      <c r="F69" s="892"/>
      <c r="G69" s="892"/>
      <c r="H69" s="892"/>
      <c r="I69" s="892"/>
      <c r="J69" s="892"/>
      <c r="K69" s="892"/>
      <c r="L69" s="892"/>
      <c r="M69" s="892"/>
      <c r="N69" s="892"/>
      <c r="O69" s="892"/>
      <c r="P69" s="893"/>
      <c r="Q69" s="894">
        <v>1927</v>
      </c>
      <c r="R69" s="849"/>
      <c r="S69" s="849"/>
      <c r="T69" s="849"/>
      <c r="U69" s="849"/>
      <c r="V69" s="849">
        <v>1861</v>
      </c>
      <c r="W69" s="849"/>
      <c r="X69" s="849"/>
      <c r="Y69" s="849"/>
      <c r="Z69" s="849"/>
      <c r="AA69" s="849">
        <v>66</v>
      </c>
      <c r="AB69" s="849"/>
      <c r="AC69" s="849"/>
      <c r="AD69" s="849"/>
      <c r="AE69" s="849"/>
      <c r="AF69" s="849">
        <v>66</v>
      </c>
      <c r="AG69" s="849"/>
      <c r="AH69" s="849"/>
      <c r="AI69" s="849"/>
      <c r="AJ69" s="849"/>
      <c r="AK69" s="849">
        <v>412</v>
      </c>
      <c r="AL69" s="849"/>
      <c r="AM69" s="849"/>
      <c r="AN69" s="849"/>
      <c r="AO69" s="849"/>
      <c r="AP69" s="849" t="s">
        <v>543</v>
      </c>
      <c r="AQ69" s="849"/>
      <c r="AR69" s="849"/>
      <c r="AS69" s="849"/>
      <c r="AT69" s="849"/>
      <c r="AU69" s="849" t="s">
        <v>543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541</v>
      </c>
      <c r="C70" s="892"/>
      <c r="D70" s="892"/>
      <c r="E70" s="892"/>
      <c r="F70" s="892"/>
      <c r="G70" s="892"/>
      <c r="H70" s="892"/>
      <c r="I70" s="892"/>
      <c r="J70" s="892"/>
      <c r="K70" s="892"/>
      <c r="L70" s="892"/>
      <c r="M70" s="892"/>
      <c r="N70" s="892"/>
      <c r="O70" s="892"/>
      <c r="P70" s="893"/>
      <c r="Q70" s="894">
        <v>781330</v>
      </c>
      <c r="R70" s="849"/>
      <c r="S70" s="849"/>
      <c r="T70" s="849"/>
      <c r="U70" s="849"/>
      <c r="V70" s="849">
        <v>753431</v>
      </c>
      <c r="W70" s="849"/>
      <c r="X70" s="849"/>
      <c r="Y70" s="849"/>
      <c r="Z70" s="849"/>
      <c r="AA70" s="849">
        <v>27899</v>
      </c>
      <c r="AB70" s="849"/>
      <c r="AC70" s="849"/>
      <c r="AD70" s="849"/>
      <c r="AE70" s="849"/>
      <c r="AF70" s="849">
        <v>27899</v>
      </c>
      <c r="AG70" s="849"/>
      <c r="AH70" s="849"/>
      <c r="AI70" s="849"/>
      <c r="AJ70" s="849"/>
      <c r="AK70" s="849">
        <v>396</v>
      </c>
      <c r="AL70" s="849"/>
      <c r="AM70" s="849"/>
      <c r="AN70" s="849"/>
      <c r="AO70" s="849"/>
      <c r="AP70" s="849" t="s">
        <v>543</v>
      </c>
      <c r="AQ70" s="849"/>
      <c r="AR70" s="849"/>
      <c r="AS70" s="849"/>
      <c r="AT70" s="849"/>
      <c r="AU70" s="849" t="s">
        <v>543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542</v>
      </c>
      <c r="C71" s="892"/>
      <c r="D71" s="892"/>
      <c r="E71" s="892"/>
      <c r="F71" s="892"/>
      <c r="G71" s="892"/>
      <c r="H71" s="892"/>
      <c r="I71" s="892"/>
      <c r="J71" s="892"/>
      <c r="K71" s="892"/>
      <c r="L71" s="892"/>
      <c r="M71" s="892"/>
      <c r="N71" s="892"/>
      <c r="O71" s="892"/>
      <c r="P71" s="893"/>
      <c r="Q71" s="894">
        <v>207</v>
      </c>
      <c r="R71" s="849"/>
      <c r="S71" s="849"/>
      <c r="T71" s="849"/>
      <c r="U71" s="849"/>
      <c r="V71" s="849">
        <v>203</v>
      </c>
      <c r="W71" s="849"/>
      <c r="X71" s="849"/>
      <c r="Y71" s="849"/>
      <c r="Z71" s="849"/>
      <c r="AA71" s="849">
        <v>4</v>
      </c>
      <c r="AB71" s="849"/>
      <c r="AC71" s="849"/>
      <c r="AD71" s="849"/>
      <c r="AE71" s="849"/>
      <c r="AF71" s="849">
        <v>4</v>
      </c>
      <c r="AG71" s="849"/>
      <c r="AH71" s="849"/>
      <c r="AI71" s="849"/>
      <c r="AJ71" s="849"/>
      <c r="AK71" s="849" t="s">
        <v>547</v>
      </c>
      <c r="AL71" s="849"/>
      <c r="AM71" s="849"/>
      <c r="AN71" s="849"/>
      <c r="AO71" s="849"/>
      <c r="AP71" s="849" t="s">
        <v>543</v>
      </c>
      <c r="AQ71" s="849"/>
      <c r="AR71" s="849"/>
      <c r="AS71" s="849"/>
      <c r="AT71" s="849"/>
      <c r="AU71" s="849" t="s">
        <v>543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366</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27986</v>
      </c>
      <c r="AG88" s="860"/>
      <c r="AH88" s="860"/>
      <c r="AI88" s="860"/>
      <c r="AJ88" s="860"/>
      <c r="AK88" s="857"/>
      <c r="AL88" s="857"/>
      <c r="AM88" s="857"/>
      <c r="AN88" s="857"/>
      <c r="AO88" s="857"/>
      <c r="AP88" s="860">
        <v>524</v>
      </c>
      <c r="AQ88" s="860"/>
      <c r="AR88" s="860"/>
      <c r="AS88" s="860"/>
      <c r="AT88" s="860"/>
      <c r="AU88" s="860">
        <v>355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139</v>
      </c>
      <c r="CS102" s="868"/>
      <c r="CT102" s="868"/>
      <c r="CU102" s="868"/>
      <c r="CV102" s="911"/>
      <c r="CW102" s="910" t="s">
        <v>548</v>
      </c>
      <c r="CX102" s="868"/>
      <c r="CY102" s="868"/>
      <c r="CZ102" s="868"/>
      <c r="DA102" s="911"/>
      <c r="DB102" s="910" t="s">
        <v>548</v>
      </c>
      <c r="DC102" s="868"/>
      <c r="DD102" s="868"/>
      <c r="DE102" s="868"/>
      <c r="DF102" s="911"/>
      <c r="DG102" s="910" t="s">
        <v>548</v>
      </c>
      <c r="DH102" s="868"/>
      <c r="DI102" s="868"/>
      <c r="DJ102" s="868"/>
      <c r="DK102" s="911"/>
      <c r="DL102" s="910" t="s">
        <v>548</v>
      </c>
      <c r="DM102" s="868"/>
      <c r="DN102" s="868"/>
      <c r="DO102" s="868"/>
      <c r="DP102" s="911"/>
      <c r="DQ102" s="910" t="s">
        <v>548</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285</v>
      </c>
      <c r="AG109" s="913"/>
      <c r="AH109" s="913"/>
      <c r="AI109" s="913"/>
      <c r="AJ109" s="914"/>
      <c r="AK109" s="912" t="s">
        <v>284</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285</v>
      </c>
      <c r="BW109" s="913"/>
      <c r="BX109" s="913"/>
      <c r="BY109" s="913"/>
      <c r="BZ109" s="914"/>
      <c r="CA109" s="912" t="s">
        <v>284</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285</v>
      </c>
      <c r="DM109" s="913"/>
      <c r="DN109" s="913"/>
      <c r="DO109" s="913"/>
      <c r="DP109" s="914"/>
      <c r="DQ109" s="912" t="s">
        <v>284</v>
      </c>
      <c r="DR109" s="913"/>
      <c r="DS109" s="913"/>
      <c r="DT109" s="913"/>
      <c r="DU109" s="914"/>
      <c r="DV109" s="912" t="s">
        <v>402</v>
      </c>
      <c r="DW109" s="913"/>
      <c r="DX109" s="913"/>
      <c r="DY109" s="913"/>
      <c r="DZ109" s="915"/>
    </row>
    <row r="110" spans="1:131" s="197" customFormat="1" ht="26.25" customHeight="1" x14ac:dyDescent="0.15">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3105666</v>
      </c>
      <c r="AB110" s="920"/>
      <c r="AC110" s="920"/>
      <c r="AD110" s="920"/>
      <c r="AE110" s="921"/>
      <c r="AF110" s="922">
        <v>3165680</v>
      </c>
      <c r="AG110" s="920"/>
      <c r="AH110" s="920"/>
      <c r="AI110" s="920"/>
      <c r="AJ110" s="921"/>
      <c r="AK110" s="922">
        <v>3116709</v>
      </c>
      <c r="AL110" s="920"/>
      <c r="AM110" s="920"/>
      <c r="AN110" s="920"/>
      <c r="AO110" s="921"/>
      <c r="AP110" s="923">
        <v>21.1</v>
      </c>
      <c r="AQ110" s="924"/>
      <c r="AR110" s="924"/>
      <c r="AS110" s="924"/>
      <c r="AT110" s="925"/>
      <c r="AU110" s="926" t="s">
        <v>61</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29618766</v>
      </c>
      <c r="BR110" s="957"/>
      <c r="BS110" s="957"/>
      <c r="BT110" s="957"/>
      <c r="BU110" s="957"/>
      <c r="BV110" s="957">
        <v>28708854</v>
      </c>
      <c r="BW110" s="957"/>
      <c r="BX110" s="957"/>
      <c r="BY110" s="957"/>
      <c r="BZ110" s="957"/>
      <c r="CA110" s="957">
        <v>28148058</v>
      </c>
      <c r="CB110" s="957"/>
      <c r="CC110" s="957"/>
      <c r="CD110" s="957"/>
      <c r="CE110" s="957"/>
      <c r="CF110" s="971">
        <v>190.7</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408</v>
      </c>
      <c r="DH110" s="957"/>
      <c r="DI110" s="957"/>
      <c r="DJ110" s="957"/>
      <c r="DK110" s="957"/>
      <c r="DL110" s="957" t="s">
        <v>408</v>
      </c>
      <c r="DM110" s="957"/>
      <c r="DN110" s="957"/>
      <c r="DO110" s="957"/>
      <c r="DP110" s="957"/>
      <c r="DQ110" s="957" t="s">
        <v>408</v>
      </c>
      <c r="DR110" s="957"/>
      <c r="DS110" s="957"/>
      <c r="DT110" s="957"/>
      <c r="DU110" s="957"/>
      <c r="DV110" s="958" t="s">
        <v>408</v>
      </c>
      <c r="DW110" s="958"/>
      <c r="DX110" s="958"/>
      <c r="DY110" s="958"/>
      <c r="DZ110" s="959"/>
    </row>
    <row r="111" spans="1:131" s="197"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408</v>
      </c>
      <c r="AB111" s="964"/>
      <c r="AC111" s="964"/>
      <c r="AD111" s="964"/>
      <c r="AE111" s="965"/>
      <c r="AF111" s="966" t="s">
        <v>408</v>
      </c>
      <c r="AG111" s="964"/>
      <c r="AH111" s="964"/>
      <c r="AI111" s="964"/>
      <c r="AJ111" s="965"/>
      <c r="AK111" s="966" t="s">
        <v>408</v>
      </c>
      <c r="AL111" s="964"/>
      <c r="AM111" s="964"/>
      <c r="AN111" s="964"/>
      <c r="AO111" s="965"/>
      <c r="AP111" s="967" t="s">
        <v>408</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v>55475</v>
      </c>
      <c r="BR111" s="950"/>
      <c r="BS111" s="950"/>
      <c r="BT111" s="950"/>
      <c r="BU111" s="950"/>
      <c r="BV111" s="950">
        <v>52201</v>
      </c>
      <c r="BW111" s="950"/>
      <c r="BX111" s="950"/>
      <c r="BY111" s="950"/>
      <c r="BZ111" s="950"/>
      <c r="CA111" s="950">
        <v>270675</v>
      </c>
      <c r="CB111" s="950"/>
      <c r="CC111" s="950"/>
      <c r="CD111" s="950"/>
      <c r="CE111" s="950"/>
      <c r="CF111" s="944">
        <v>1.8</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412</v>
      </c>
      <c r="DH111" s="950"/>
      <c r="DI111" s="950"/>
      <c r="DJ111" s="950"/>
      <c r="DK111" s="950"/>
      <c r="DL111" s="950" t="s">
        <v>412</v>
      </c>
      <c r="DM111" s="950"/>
      <c r="DN111" s="950"/>
      <c r="DO111" s="950"/>
      <c r="DP111" s="950"/>
      <c r="DQ111" s="950" t="s">
        <v>412</v>
      </c>
      <c r="DR111" s="950"/>
      <c r="DS111" s="950"/>
      <c r="DT111" s="950"/>
      <c r="DU111" s="950"/>
      <c r="DV111" s="951" t="s">
        <v>412</v>
      </c>
      <c r="DW111" s="951"/>
      <c r="DX111" s="951"/>
      <c r="DY111" s="951"/>
      <c r="DZ111" s="952"/>
    </row>
    <row r="112" spans="1:131" s="197"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412</v>
      </c>
      <c r="AB112" s="989"/>
      <c r="AC112" s="989"/>
      <c r="AD112" s="989"/>
      <c r="AE112" s="990"/>
      <c r="AF112" s="991" t="s">
        <v>412</v>
      </c>
      <c r="AG112" s="989"/>
      <c r="AH112" s="989"/>
      <c r="AI112" s="989"/>
      <c r="AJ112" s="990"/>
      <c r="AK112" s="991" t="s">
        <v>412</v>
      </c>
      <c r="AL112" s="989"/>
      <c r="AM112" s="989"/>
      <c r="AN112" s="989"/>
      <c r="AO112" s="990"/>
      <c r="AP112" s="992" t="s">
        <v>412</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5421741</v>
      </c>
      <c r="BR112" s="950"/>
      <c r="BS112" s="950"/>
      <c r="BT112" s="950"/>
      <c r="BU112" s="950"/>
      <c r="BV112" s="950">
        <v>5030773</v>
      </c>
      <c r="BW112" s="950"/>
      <c r="BX112" s="950"/>
      <c r="BY112" s="950"/>
      <c r="BZ112" s="950"/>
      <c r="CA112" s="950">
        <v>4596328</v>
      </c>
      <c r="CB112" s="950"/>
      <c r="CC112" s="950"/>
      <c r="CD112" s="950"/>
      <c r="CE112" s="950"/>
      <c r="CF112" s="944">
        <v>31.1</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412</v>
      </c>
      <c r="DH112" s="950"/>
      <c r="DI112" s="950"/>
      <c r="DJ112" s="950"/>
      <c r="DK112" s="950"/>
      <c r="DL112" s="950" t="s">
        <v>412</v>
      </c>
      <c r="DM112" s="950"/>
      <c r="DN112" s="950"/>
      <c r="DO112" s="950"/>
      <c r="DP112" s="950"/>
      <c r="DQ112" s="950" t="s">
        <v>412</v>
      </c>
      <c r="DR112" s="950"/>
      <c r="DS112" s="950"/>
      <c r="DT112" s="950"/>
      <c r="DU112" s="950"/>
      <c r="DV112" s="951" t="s">
        <v>412</v>
      </c>
      <c r="DW112" s="951"/>
      <c r="DX112" s="951"/>
      <c r="DY112" s="951"/>
      <c r="DZ112" s="952"/>
    </row>
    <row r="113" spans="1:130" s="197"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5987</v>
      </c>
      <c r="AB113" s="964"/>
      <c r="AC113" s="964"/>
      <c r="AD113" s="964"/>
      <c r="AE113" s="965"/>
      <c r="AF113" s="966">
        <v>451</v>
      </c>
      <c r="AG113" s="964"/>
      <c r="AH113" s="964"/>
      <c r="AI113" s="964"/>
      <c r="AJ113" s="965"/>
      <c r="AK113" s="966">
        <v>555</v>
      </c>
      <c r="AL113" s="964"/>
      <c r="AM113" s="964"/>
      <c r="AN113" s="964"/>
      <c r="AO113" s="965"/>
      <c r="AP113" s="967">
        <v>0</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83209</v>
      </c>
      <c r="BR113" s="950"/>
      <c r="BS113" s="950"/>
      <c r="BT113" s="950"/>
      <c r="BU113" s="950"/>
      <c r="BV113" s="950">
        <v>333379</v>
      </c>
      <c r="BW113" s="950"/>
      <c r="BX113" s="950"/>
      <c r="BY113" s="950"/>
      <c r="BZ113" s="950"/>
      <c r="CA113" s="950">
        <v>355342</v>
      </c>
      <c r="CB113" s="950"/>
      <c r="CC113" s="950"/>
      <c r="CD113" s="950"/>
      <c r="CE113" s="950"/>
      <c r="CF113" s="944">
        <v>2.4</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55475</v>
      </c>
      <c r="DH113" s="989"/>
      <c r="DI113" s="989"/>
      <c r="DJ113" s="989"/>
      <c r="DK113" s="990"/>
      <c r="DL113" s="991">
        <v>52201</v>
      </c>
      <c r="DM113" s="989"/>
      <c r="DN113" s="989"/>
      <c r="DO113" s="989"/>
      <c r="DP113" s="990"/>
      <c r="DQ113" s="991">
        <v>270675</v>
      </c>
      <c r="DR113" s="989"/>
      <c r="DS113" s="989"/>
      <c r="DT113" s="989"/>
      <c r="DU113" s="990"/>
      <c r="DV113" s="992">
        <v>1.8</v>
      </c>
      <c r="DW113" s="993"/>
      <c r="DX113" s="993"/>
      <c r="DY113" s="993"/>
      <c r="DZ113" s="994"/>
    </row>
    <row r="114" spans="1:130" s="197"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8661</v>
      </c>
      <c r="AB114" s="989"/>
      <c r="AC114" s="989"/>
      <c r="AD114" s="989"/>
      <c r="AE114" s="990"/>
      <c r="AF114" s="991">
        <v>8599</v>
      </c>
      <c r="AG114" s="989"/>
      <c r="AH114" s="989"/>
      <c r="AI114" s="989"/>
      <c r="AJ114" s="990"/>
      <c r="AK114" s="991">
        <v>8475</v>
      </c>
      <c r="AL114" s="989"/>
      <c r="AM114" s="989"/>
      <c r="AN114" s="989"/>
      <c r="AO114" s="990"/>
      <c r="AP114" s="992">
        <v>0.1</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3678313</v>
      </c>
      <c r="BR114" s="950"/>
      <c r="BS114" s="950"/>
      <c r="BT114" s="950"/>
      <c r="BU114" s="950"/>
      <c r="BV114" s="950">
        <v>3322013</v>
      </c>
      <c r="BW114" s="950"/>
      <c r="BX114" s="950"/>
      <c r="BY114" s="950"/>
      <c r="BZ114" s="950"/>
      <c r="CA114" s="950">
        <v>2743147</v>
      </c>
      <c r="CB114" s="950"/>
      <c r="CC114" s="950"/>
      <c r="CD114" s="950"/>
      <c r="CE114" s="950"/>
      <c r="CF114" s="944">
        <v>18.600000000000001</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412</v>
      </c>
      <c r="DH114" s="989"/>
      <c r="DI114" s="989"/>
      <c r="DJ114" s="989"/>
      <c r="DK114" s="990"/>
      <c r="DL114" s="991" t="s">
        <v>412</v>
      </c>
      <c r="DM114" s="989"/>
      <c r="DN114" s="989"/>
      <c r="DO114" s="989"/>
      <c r="DP114" s="990"/>
      <c r="DQ114" s="991" t="s">
        <v>412</v>
      </c>
      <c r="DR114" s="989"/>
      <c r="DS114" s="989"/>
      <c r="DT114" s="989"/>
      <c r="DU114" s="990"/>
      <c r="DV114" s="992" t="s">
        <v>412</v>
      </c>
      <c r="DW114" s="993"/>
      <c r="DX114" s="993"/>
      <c r="DY114" s="993"/>
      <c r="DZ114" s="994"/>
    </row>
    <row r="115" spans="1:130" s="197"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412</v>
      </c>
      <c r="AB115" s="964"/>
      <c r="AC115" s="964"/>
      <c r="AD115" s="964"/>
      <c r="AE115" s="965"/>
      <c r="AF115" s="966" t="s">
        <v>412</v>
      </c>
      <c r="AG115" s="964"/>
      <c r="AH115" s="964"/>
      <c r="AI115" s="964"/>
      <c r="AJ115" s="965"/>
      <c r="AK115" s="966" t="s">
        <v>412</v>
      </c>
      <c r="AL115" s="964"/>
      <c r="AM115" s="964"/>
      <c r="AN115" s="964"/>
      <c r="AO115" s="965"/>
      <c r="AP115" s="967" t="s">
        <v>412</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412</v>
      </c>
      <c r="BR115" s="950"/>
      <c r="BS115" s="950"/>
      <c r="BT115" s="950"/>
      <c r="BU115" s="950"/>
      <c r="BV115" s="950" t="s">
        <v>412</v>
      </c>
      <c r="BW115" s="950"/>
      <c r="BX115" s="950"/>
      <c r="BY115" s="950"/>
      <c r="BZ115" s="950"/>
      <c r="CA115" s="950" t="s">
        <v>412</v>
      </c>
      <c r="CB115" s="950"/>
      <c r="CC115" s="950"/>
      <c r="CD115" s="950"/>
      <c r="CE115" s="950"/>
      <c r="CF115" s="944" t="s">
        <v>412</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412</v>
      </c>
      <c r="DH115" s="989"/>
      <c r="DI115" s="989"/>
      <c r="DJ115" s="989"/>
      <c r="DK115" s="990"/>
      <c r="DL115" s="991" t="s">
        <v>412</v>
      </c>
      <c r="DM115" s="989"/>
      <c r="DN115" s="989"/>
      <c r="DO115" s="989"/>
      <c r="DP115" s="990"/>
      <c r="DQ115" s="991" t="s">
        <v>412</v>
      </c>
      <c r="DR115" s="989"/>
      <c r="DS115" s="989"/>
      <c r="DT115" s="989"/>
      <c r="DU115" s="990"/>
      <c r="DV115" s="992" t="s">
        <v>412</v>
      </c>
      <c r="DW115" s="993"/>
      <c r="DX115" s="993"/>
      <c r="DY115" s="993"/>
      <c r="DZ115" s="994"/>
    </row>
    <row r="116" spans="1:130" s="197" customFormat="1" ht="26.25" customHeight="1" x14ac:dyDescent="0.15">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412</v>
      </c>
      <c r="AB116" s="989"/>
      <c r="AC116" s="989"/>
      <c r="AD116" s="989"/>
      <c r="AE116" s="990"/>
      <c r="AF116" s="991" t="s">
        <v>412</v>
      </c>
      <c r="AG116" s="989"/>
      <c r="AH116" s="989"/>
      <c r="AI116" s="989"/>
      <c r="AJ116" s="990"/>
      <c r="AK116" s="991" t="s">
        <v>412</v>
      </c>
      <c r="AL116" s="989"/>
      <c r="AM116" s="989"/>
      <c r="AN116" s="989"/>
      <c r="AO116" s="990"/>
      <c r="AP116" s="992" t="s">
        <v>412</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412</v>
      </c>
      <c r="BR116" s="950"/>
      <c r="BS116" s="950"/>
      <c r="BT116" s="950"/>
      <c r="BU116" s="950"/>
      <c r="BV116" s="950" t="s">
        <v>412</v>
      </c>
      <c r="BW116" s="950"/>
      <c r="BX116" s="950"/>
      <c r="BY116" s="950"/>
      <c r="BZ116" s="950"/>
      <c r="CA116" s="950" t="s">
        <v>412</v>
      </c>
      <c r="CB116" s="950"/>
      <c r="CC116" s="950"/>
      <c r="CD116" s="950"/>
      <c r="CE116" s="950"/>
      <c r="CF116" s="944" t="s">
        <v>412</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412</v>
      </c>
      <c r="DH116" s="989"/>
      <c r="DI116" s="989"/>
      <c r="DJ116" s="989"/>
      <c r="DK116" s="990"/>
      <c r="DL116" s="991" t="s">
        <v>412</v>
      </c>
      <c r="DM116" s="989"/>
      <c r="DN116" s="989"/>
      <c r="DO116" s="989"/>
      <c r="DP116" s="990"/>
      <c r="DQ116" s="991" t="s">
        <v>412</v>
      </c>
      <c r="DR116" s="989"/>
      <c r="DS116" s="989"/>
      <c r="DT116" s="989"/>
      <c r="DU116" s="990"/>
      <c r="DV116" s="992" t="s">
        <v>412</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3120314</v>
      </c>
      <c r="AB117" s="996"/>
      <c r="AC117" s="996"/>
      <c r="AD117" s="996"/>
      <c r="AE117" s="997"/>
      <c r="AF117" s="995">
        <v>3174730</v>
      </c>
      <c r="AG117" s="996"/>
      <c r="AH117" s="996"/>
      <c r="AI117" s="996"/>
      <c r="AJ117" s="997"/>
      <c r="AK117" s="995">
        <v>3125739</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285</v>
      </c>
      <c r="AG118" s="913"/>
      <c r="AH118" s="913"/>
      <c r="AI118" s="913"/>
      <c r="AJ118" s="914"/>
      <c r="AK118" s="912" t="s">
        <v>284</v>
      </c>
      <c r="AL118" s="913"/>
      <c r="AM118" s="913"/>
      <c r="AN118" s="913"/>
      <c r="AO118" s="914"/>
      <c r="AP118" s="1020" t="s">
        <v>402</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432</v>
      </c>
      <c r="BP118" s="1024"/>
      <c r="BQ118" s="1015">
        <v>38857504</v>
      </c>
      <c r="BR118" s="1016"/>
      <c r="BS118" s="1016"/>
      <c r="BT118" s="1016"/>
      <c r="BU118" s="1016"/>
      <c r="BV118" s="1016">
        <v>37447220</v>
      </c>
      <c r="BW118" s="1016"/>
      <c r="BX118" s="1016"/>
      <c r="BY118" s="1016"/>
      <c r="BZ118" s="1016"/>
      <c r="CA118" s="1016">
        <v>36113550</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12929214</v>
      </c>
      <c r="BR119" s="957"/>
      <c r="BS119" s="957"/>
      <c r="BT119" s="957"/>
      <c r="BU119" s="957"/>
      <c r="BV119" s="957">
        <v>6269170</v>
      </c>
      <c r="BW119" s="957"/>
      <c r="BX119" s="957"/>
      <c r="BY119" s="957"/>
      <c r="BZ119" s="957"/>
      <c r="CA119" s="957">
        <v>6711455</v>
      </c>
      <c r="CB119" s="957"/>
      <c r="CC119" s="957"/>
      <c r="CD119" s="957"/>
      <c r="CE119" s="957"/>
      <c r="CF119" s="971">
        <v>45.5</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v>7947724</v>
      </c>
      <c r="BR120" s="950"/>
      <c r="BS120" s="950"/>
      <c r="BT120" s="950"/>
      <c r="BU120" s="950"/>
      <c r="BV120" s="950">
        <v>7408768</v>
      </c>
      <c r="BW120" s="950"/>
      <c r="BX120" s="950"/>
      <c r="BY120" s="950"/>
      <c r="BZ120" s="950"/>
      <c r="CA120" s="950">
        <v>7088802</v>
      </c>
      <c r="CB120" s="950"/>
      <c r="CC120" s="950"/>
      <c r="CD120" s="950"/>
      <c r="CE120" s="950"/>
      <c r="CF120" s="944">
        <v>48</v>
      </c>
      <c r="CG120" s="945"/>
      <c r="CH120" s="945"/>
      <c r="CI120" s="945"/>
      <c r="CJ120" s="945"/>
      <c r="CK120" s="1043" t="s">
        <v>438</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5389171</v>
      </c>
      <c r="DH120" s="957"/>
      <c r="DI120" s="957"/>
      <c r="DJ120" s="957"/>
      <c r="DK120" s="957"/>
      <c r="DL120" s="957">
        <v>5015407</v>
      </c>
      <c r="DM120" s="957"/>
      <c r="DN120" s="957"/>
      <c r="DO120" s="957"/>
      <c r="DP120" s="957"/>
      <c r="DQ120" s="957">
        <v>4591845</v>
      </c>
      <c r="DR120" s="957"/>
      <c r="DS120" s="957"/>
      <c r="DT120" s="957"/>
      <c r="DU120" s="957"/>
      <c r="DV120" s="958">
        <v>31.1</v>
      </c>
      <c r="DW120" s="958"/>
      <c r="DX120" s="958"/>
      <c r="DY120" s="958"/>
      <c r="DZ120" s="959"/>
    </row>
    <row r="121" spans="1:130" s="197" customFormat="1" ht="26.25" customHeight="1" x14ac:dyDescent="0.15">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24781368</v>
      </c>
      <c r="BR121" s="1016"/>
      <c r="BS121" s="1016"/>
      <c r="BT121" s="1016"/>
      <c r="BU121" s="1016"/>
      <c r="BV121" s="1016">
        <v>24693274</v>
      </c>
      <c r="BW121" s="1016"/>
      <c r="BX121" s="1016"/>
      <c r="BY121" s="1016"/>
      <c r="BZ121" s="1016"/>
      <c r="CA121" s="1016">
        <v>24626969</v>
      </c>
      <c r="CB121" s="1016"/>
      <c r="CC121" s="1016"/>
      <c r="CD121" s="1016"/>
      <c r="CE121" s="1016"/>
      <c r="CF121" s="1054">
        <v>166.9</v>
      </c>
      <c r="CG121" s="1055"/>
      <c r="CH121" s="1055"/>
      <c r="CI121" s="1055"/>
      <c r="CJ121" s="1055"/>
      <c r="CK121" s="1046"/>
      <c r="CL121" s="1047"/>
      <c r="CM121" s="1047"/>
      <c r="CN121" s="1047"/>
      <c r="CO121" s="1048"/>
      <c r="CP121" s="1037" t="s">
        <v>381</v>
      </c>
      <c r="CQ121" s="1038"/>
      <c r="CR121" s="1038"/>
      <c r="CS121" s="1038"/>
      <c r="CT121" s="1038"/>
      <c r="CU121" s="1038"/>
      <c r="CV121" s="1038"/>
      <c r="CW121" s="1038"/>
      <c r="CX121" s="1038"/>
      <c r="CY121" s="1038"/>
      <c r="CZ121" s="1038"/>
      <c r="DA121" s="1038"/>
      <c r="DB121" s="1038"/>
      <c r="DC121" s="1038"/>
      <c r="DD121" s="1038"/>
      <c r="DE121" s="1038"/>
      <c r="DF121" s="1039"/>
      <c r="DG121" s="949">
        <v>32570</v>
      </c>
      <c r="DH121" s="950"/>
      <c r="DI121" s="950"/>
      <c r="DJ121" s="950"/>
      <c r="DK121" s="950"/>
      <c r="DL121" s="950">
        <v>15366</v>
      </c>
      <c r="DM121" s="950"/>
      <c r="DN121" s="950"/>
      <c r="DO121" s="950"/>
      <c r="DP121" s="950"/>
      <c r="DQ121" s="950">
        <v>4483</v>
      </c>
      <c r="DR121" s="950"/>
      <c r="DS121" s="950"/>
      <c r="DT121" s="950"/>
      <c r="DU121" s="950"/>
      <c r="DV121" s="951">
        <v>0</v>
      </c>
      <c r="DW121" s="951"/>
      <c r="DX121" s="951"/>
      <c r="DY121" s="951"/>
      <c r="DZ121" s="952"/>
    </row>
    <row r="122" spans="1:130" s="197" customFormat="1" ht="26.25" customHeight="1" x14ac:dyDescent="0.15">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441</v>
      </c>
      <c r="BP122" s="1024"/>
      <c r="BQ122" s="1064">
        <v>45658306</v>
      </c>
      <c r="BR122" s="1065"/>
      <c r="BS122" s="1065"/>
      <c r="BT122" s="1065"/>
      <c r="BU122" s="1065"/>
      <c r="BV122" s="1065">
        <v>38371212</v>
      </c>
      <c r="BW122" s="1065"/>
      <c r="BX122" s="1065"/>
      <c r="BY122" s="1065"/>
      <c r="BZ122" s="1065"/>
      <c r="CA122" s="1065">
        <v>38427226</v>
      </c>
      <c r="CB122" s="1065"/>
      <c r="CC122" s="1065"/>
      <c r="CD122" s="1065"/>
      <c r="CE122" s="1065"/>
      <c r="CF122" s="1017"/>
      <c r="CG122" s="1018"/>
      <c r="CH122" s="1018"/>
      <c r="CI122" s="1018"/>
      <c r="CJ122" s="1019"/>
      <c r="CK122" s="1046"/>
      <c r="CL122" s="1047"/>
      <c r="CM122" s="1047"/>
      <c r="CN122" s="1047"/>
      <c r="CO122" s="1048"/>
      <c r="CP122" s="1037" t="s">
        <v>442</v>
      </c>
      <c r="CQ122" s="1038"/>
      <c r="CR122" s="1038"/>
      <c r="CS122" s="1038"/>
      <c r="CT122" s="1038"/>
      <c r="CU122" s="1038"/>
      <c r="CV122" s="1038"/>
      <c r="CW122" s="1038"/>
      <c r="CX122" s="1038"/>
      <c r="CY122" s="1038"/>
      <c r="CZ122" s="1038"/>
      <c r="DA122" s="1038"/>
      <c r="DB122" s="1038"/>
      <c r="DC122" s="1038"/>
      <c r="DD122" s="1038"/>
      <c r="DE122" s="1038"/>
      <c r="DF122" s="1039"/>
      <c r="DG122" s="949" t="s">
        <v>443</v>
      </c>
      <c r="DH122" s="950"/>
      <c r="DI122" s="950"/>
      <c r="DJ122" s="950"/>
      <c r="DK122" s="950"/>
      <c r="DL122" s="950" t="s">
        <v>443</v>
      </c>
      <c r="DM122" s="950"/>
      <c r="DN122" s="950"/>
      <c r="DO122" s="950"/>
      <c r="DP122" s="950"/>
      <c r="DQ122" s="950" t="s">
        <v>443</v>
      </c>
      <c r="DR122" s="950"/>
      <c r="DS122" s="950"/>
      <c r="DT122" s="950"/>
      <c r="DU122" s="950"/>
      <c r="DV122" s="951" t="s">
        <v>443</v>
      </c>
      <c r="DW122" s="951"/>
      <c r="DX122" s="951"/>
      <c r="DY122" s="951"/>
      <c r="DZ122" s="952"/>
    </row>
    <row r="123" spans="1:130" s="197" customFormat="1" ht="26.25" customHeight="1" thickBot="1" x14ac:dyDescent="0.2">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443</v>
      </c>
      <c r="AB123" s="989"/>
      <c r="AC123" s="989"/>
      <c r="AD123" s="989"/>
      <c r="AE123" s="990"/>
      <c r="AF123" s="991" t="s">
        <v>443</v>
      </c>
      <c r="AG123" s="989"/>
      <c r="AH123" s="989"/>
      <c r="AI123" s="989"/>
      <c r="AJ123" s="990"/>
      <c r="AK123" s="991" t="s">
        <v>443</v>
      </c>
      <c r="AL123" s="989"/>
      <c r="AM123" s="989"/>
      <c r="AN123" s="989"/>
      <c r="AO123" s="990"/>
      <c r="AP123" s="992" t="s">
        <v>443</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443</v>
      </c>
      <c r="BR123" s="1057"/>
      <c r="BS123" s="1057"/>
      <c r="BT123" s="1057"/>
      <c r="BU123" s="1057"/>
      <c r="BV123" s="1057" t="s">
        <v>443</v>
      </c>
      <c r="BW123" s="1057"/>
      <c r="BX123" s="1057"/>
      <c r="BY123" s="1057"/>
      <c r="BZ123" s="1057"/>
      <c r="CA123" s="1057" t="s">
        <v>443</v>
      </c>
      <c r="CB123" s="1057"/>
      <c r="CC123" s="1057"/>
      <c r="CD123" s="1057"/>
      <c r="CE123" s="1057"/>
      <c r="CF123" s="1058"/>
      <c r="CG123" s="1059"/>
      <c r="CH123" s="1059"/>
      <c r="CI123" s="1059"/>
      <c r="CJ123" s="1060"/>
      <c r="CK123" s="1046"/>
      <c r="CL123" s="1047"/>
      <c r="CM123" s="1047"/>
      <c r="CN123" s="1047"/>
      <c r="CO123" s="1048"/>
      <c r="CP123" s="1037" t="s">
        <v>445</v>
      </c>
      <c r="CQ123" s="1038"/>
      <c r="CR123" s="1038"/>
      <c r="CS123" s="1038"/>
      <c r="CT123" s="1038"/>
      <c r="CU123" s="1038"/>
      <c r="CV123" s="1038"/>
      <c r="CW123" s="1038"/>
      <c r="CX123" s="1038"/>
      <c r="CY123" s="1038"/>
      <c r="CZ123" s="1038"/>
      <c r="DA123" s="1038"/>
      <c r="DB123" s="1038"/>
      <c r="DC123" s="1038"/>
      <c r="DD123" s="1038"/>
      <c r="DE123" s="1038"/>
      <c r="DF123" s="1039"/>
      <c r="DG123" s="988" t="s">
        <v>443</v>
      </c>
      <c r="DH123" s="989"/>
      <c r="DI123" s="989"/>
      <c r="DJ123" s="989"/>
      <c r="DK123" s="990"/>
      <c r="DL123" s="991" t="s">
        <v>443</v>
      </c>
      <c r="DM123" s="989"/>
      <c r="DN123" s="989"/>
      <c r="DO123" s="989"/>
      <c r="DP123" s="990"/>
      <c r="DQ123" s="991" t="s">
        <v>443</v>
      </c>
      <c r="DR123" s="989"/>
      <c r="DS123" s="989"/>
      <c r="DT123" s="989"/>
      <c r="DU123" s="990"/>
      <c r="DV123" s="992" t="s">
        <v>443</v>
      </c>
      <c r="DW123" s="993"/>
      <c r="DX123" s="993"/>
      <c r="DY123" s="993"/>
      <c r="DZ123" s="994"/>
    </row>
    <row r="124" spans="1:130" s="197" customFormat="1" ht="26.25" customHeight="1" x14ac:dyDescent="0.15">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443</v>
      </c>
      <c r="AB124" s="989"/>
      <c r="AC124" s="989"/>
      <c r="AD124" s="989"/>
      <c r="AE124" s="990"/>
      <c r="AF124" s="991" t="s">
        <v>443</v>
      </c>
      <c r="AG124" s="989"/>
      <c r="AH124" s="989"/>
      <c r="AI124" s="989"/>
      <c r="AJ124" s="990"/>
      <c r="AK124" s="991" t="s">
        <v>443</v>
      </c>
      <c r="AL124" s="989"/>
      <c r="AM124" s="989"/>
      <c r="AN124" s="989"/>
      <c r="AO124" s="990"/>
      <c r="AP124" s="992" t="s">
        <v>443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t="s">
        <v>443</v>
      </c>
      <c r="DH124" s="1028"/>
      <c r="DI124" s="1028"/>
      <c r="DJ124" s="1028"/>
      <c r="DK124" s="1029"/>
      <c r="DL124" s="1030" t="s">
        <v>443</v>
      </c>
      <c r="DM124" s="1028"/>
      <c r="DN124" s="1028"/>
      <c r="DO124" s="1028"/>
      <c r="DP124" s="1029"/>
      <c r="DQ124" s="1030" t="s">
        <v>443</v>
      </c>
      <c r="DR124" s="1028"/>
      <c r="DS124" s="1028"/>
      <c r="DT124" s="1028"/>
      <c r="DU124" s="1029"/>
      <c r="DV124" s="1031" t="s">
        <v>443</v>
      </c>
      <c r="DW124" s="1032"/>
      <c r="DX124" s="1032"/>
      <c r="DY124" s="1032"/>
      <c r="DZ124" s="1033"/>
    </row>
    <row r="125" spans="1:130" s="197" customFormat="1" ht="26.25" customHeight="1" thickBot="1" x14ac:dyDescent="0.2">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443</v>
      </c>
      <c r="AB125" s="989"/>
      <c r="AC125" s="989"/>
      <c r="AD125" s="989"/>
      <c r="AE125" s="990"/>
      <c r="AF125" s="991" t="s">
        <v>443</v>
      </c>
      <c r="AG125" s="989"/>
      <c r="AH125" s="989"/>
      <c r="AI125" s="989"/>
      <c r="AJ125" s="990"/>
      <c r="AK125" s="991" t="s">
        <v>443</v>
      </c>
      <c r="AL125" s="989"/>
      <c r="AM125" s="989"/>
      <c r="AN125" s="989"/>
      <c r="AO125" s="990"/>
      <c r="AP125" s="992" t="s">
        <v>443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443</v>
      </c>
      <c r="DH125" s="957"/>
      <c r="DI125" s="957"/>
      <c r="DJ125" s="957"/>
      <c r="DK125" s="957"/>
      <c r="DL125" s="957" t="s">
        <v>443</v>
      </c>
      <c r="DM125" s="957"/>
      <c r="DN125" s="957"/>
      <c r="DO125" s="957"/>
      <c r="DP125" s="957"/>
      <c r="DQ125" s="957" t="s">
        <v>443</v>
      </c>
      <c r="DR125" s="957"/>
      <c r="DS125" s="957"/>
      <c r="DT125" s="957"/>
      <c r="DU125" s="957"/>
      <c r="DV125" s="958" t="s">
        <v>443</v>
      </c>
      <c r="DW125" s="958"/>
      <c r="DX125" s="958"/>
      <c r="DY125" s="958"/>
      <c r="DZ125" s="959"/>
    </row>
    <row r="126" spans="1:130" s="197" customFormat="1" ht="26.25" customHeight="1" x14ac:dyDescent="0.15">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443</v>
      </c>
      <c r="AB126" s="989"/>
      <c r="AC126" s="989"/>
      <c r="AD126" s="989"/>
      <c r="AE126" s="990"/>
      <c r="AF126" s="991" t="s">
        <v>443</v>
      </c>
      <c r="AG126" s="989"/>
      <c r="AH126" s="989"/>
      <c r="AI126" s="989"/>
      <c r="AJ126" s="990"/>
      <c r="AK126" s="991" t="s">
        <v>443</v>
      </c>
      <c r="AL126" s="989"/>
      <c r="AM126" s="989"/>
      <c r="AN126" s="989"/>
      <c r="AO126" s="990"/>
      <c r="AP126" s="992" t="s">
        <v>443</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t="s">
        <v>443</v>
      </c>
      <c r="DH126" s="950"/>
      <c r="DI126" s="950"/>
      <c r="DJ126" s="950"/>
      <c r="DK126" s="950"/>
      <c r="DL126" s="950" t="s">
        <v>443</v>
      </c>
      <c r="DM126" s="950"/>
      <c r="DN126" s="950"/>
      <c r="DO126" s="950"/>
      <c r="DP126" s="950"/>
      <c r="DQ126" s="950" t="s">
        <v>443</v>
      </c>
      <c r="DR126" s="950"/>
      <c r="DS126" s="950"/>
      <c r="DT126" s="950"/>
      <c r="DU126" s="950"/>
      <c r="DV126" s="951" t="s">
        <v>443</v>
      </c>
      <c r="DW126" s="951"/>
      <c r="DX126" s="951"/>
      <c r="DY126" s="951"/>
      <c r="DZ126" s="952"/>
    </row>
    <row r="127" spans="1:130" s="197" customFormat="1" ht="26.25" customHeight="1" thickBot="1" x14ac:dyDescent="0.2">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443</v>
      </c>
      <c r="AB127" s="989"/>
      <c r="AC127" s="989"/>
      <c r="AD127" s="989"/>
      <c r="AE127" s="990"/>
      <c r="AF127" s="991" t="s">
        <v>443</v>
      </c>
      <c r="AG127" s="989"/>
      <c r="AH127" s="989"/>
      <c r="AI127" s="989"/>
      <c r="AJ127" s="990"/>
      <c r="AK127" s="991" t="s">
        <v>443</v>
      </c>
      <c r="AL127" s="989"/>
      <c r="AM127" s="989"/>
      <c r="AN127" s="989"/>
      <c r="AO127" s="990"/>
      <c r="AP127" s="992" t="s">
        <v>443</v>
      </c>
      <c r="AQ127" s="993"/>
      <c r="AR127" s="993"/>
      <c r="AS127" s="993"/>
      <c r="AT127" s="994"/>
      <c r="AU127" s="233"/>
      <c r="AV127" s="233"/>
      <c r="AW127" s="233"/>
      <c r="AX127" s="916" t="s">
        <v>455</v>
      </c>
      <c r="AY127" s="917"/>
      <c r="AZ127" s="917"/>
      <c r="BA127" s="917"/>
      <c r="BB127" s="917"/>
      <c r="BC127" s="917"/>
      <c r="BD127" s="917"/>
      <c r="BE127" s="918"/>
      <c r="BF127" s="1071" t="s">
        <v>443</v>
      </c>
      <c r="BG127" s="1072"/>
      <c r="BH127" s="1072"/>
      <c r="BI127" s="1072"/>
      <c r="BJ127" s="1072"/>
      <c r="BK127" s="1072"/>
      <c r="BL127" s="1081"/>
      <c r="BM127" s="1071">
        <v>12.65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t="s">
        <v>457</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1036140</v>
      </c>
      <c r="AB128" s="1120"/>
      <c r="AC128" s="1120"/>
      <c r="AD128" s="1120"/>
      <c r="AE128" s="1121"/>
      <c r="AF128" s="1122">
        <v>947261</v>
      </c>
      <c r="AG128" s="1120"/>
      <c r="AH128" s="1120"/>
      <c r="AI128" s="1120"/>
      <c r="AJ128" s="1121"/>
      <c r="AK128" s="1122">
        <v>965087</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461</v>
      </c>
      <c r="BG128" s="1097"/>
      <c r="BH128" s="1097"/>
      <c r="BI128" s="1097"/>
      <c r="BJ128" s="1097"/>
      <c r="BK128" s="1097"/>
      <c r="BL128" s="1098"/>
      <c r="BM128" s="1096">
        <v>17.649999999999999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16883330</v>
      </c>
      <c r="AB129" s="989"/>
      <c r="AC129" s="989"/>
      <c r="AD129" s="989"/>
      <c r="AE129" s="990"/>
      <c r="AF129" s="991">
        <v>16541371</v>
      </c>
      <c r="AG129" s="989"/>
      <c r="AH129" s="989"/>
      <c r="AI129" s="989"/>
      <c r="AJ129" s="990"/>
      <c r="AK129" s="991">
        <v>17025615</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-1.3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2360122</v>
      </c>
      <c r="AB130" s="989"/>
      <c r="AC130" s="989"/>
      <c r="AD130" s="989"/>
      <c r="AE130" s="990"/>
      <c r="AF130" s="991">
        <v>2427025</v>
      </c>
      <c r="AG130" s="989"/>
      <c r="AH130" s="989"/>
      <c r="AI130" s="989"/>
      <c r="AJ130" s="990"/>
      <c r="AK130" s="991">
        <v>2268612</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t="s">
        <v>408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14523208</v>
      </c>
      <c r="AB131" s="1028"/>
      <c r="AC131" s="1028"/>
      <c r="AD131" s="1028"/>
      <c r="AE131" s="1029"/>
      <c r="AF131" s="1030">
        <v>14114346</v>
      </c>
      <c r="AG131" s="1028"/>
      <c r="AH131" s="1028"/>
      <c r="AI131" s="1028"/>
      <c r="AJ131" s="1029"/>
      <c r="AK131" s="1030">
        <v>14757003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-1.900048529</v>
      </c>
      <c r="AB132" s="1134"/>
      <c r="AC132" s="1134"/>
      <c r="AD132" s="1134"/>
      <c r="AE132" s="1135"/>
      <c r="AF132" s="1136">
        <v>-1.4138522609999999</v>
      </c>
      <c r="AG132" s="1134"/>
      <c r="AH132" s="1134"/>
      <c r="AI132" s="1134"/>
      <c r="AJ132" s="1135"/>
      <c r="AK132" s="1136">
        <v>-0.73158486199999995</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-1.6</v>
      </c>
      <c r="AB133" s="1141"/>
      <c r="AC133" s="1141"/>
      <c r="AD133" s="1141"/>
      <c r="AE133" s="1142"/>
      <c r="AF133" s="1140">
        <v>-1.9</v>
      </c>
      <c r="AG133" s="1141"/>
      <c r="AH133" s="1141"/>
      <c r="AI133" s="1141"/>
      <c r="AJ133" s="1142"/>
      <c r="AK133" s="1140">
        <v>-1.3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12" zoomScale="85" zoomScaleNormal="85" zoomScaleSheetLayoutView="85" workbookViewId="0">
      <selection activeCell="AG50" sqref="AG50"/>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7"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47" t="s">
        <v>473</v>
      </c>
      <c r="L7" s="254"/>
      <c r="M7" s="255" t="s">
        <v>474</v>
      </c>
      <c r="N7" s="256"/>
    </row>
    <row r="8" spans="1:16" x14ac:dyDescent="0.15">
      <c r="A8" s="248"/>
      <c r="B8" s="244"/>
      <c r="C8" s="244"/>
      <c r="D8" s="244"/>
      <c r="E8" s="244"/>
      <c r="F8" s="244"/>
      <c r="G8" s="257"/>
      <c r="H8" s="258"/>
      <c r="I8" s="258"/>
      <c r="J8" s="259"/>
      <c r="K8" s="1148"/>
      <c r="L8" s="260" t="s">
        <v>475</v>
      </c>
      <c r="M8" s="261" t="s">
        <v>476</v>
      </c>
      <c r="N8" s="262" t="s">
        <v>477</v>
      </c>
    </row>
    <row r="9" spans="1:16" x14ac:dyDescent="0.15">
      <c r="A9" s="248"/>
      <c r="B9" s="244"/>
      <c r="C9" s="244"/>
      <c r="D9" s="244"/>
      <c r="E9" s="244"/>
      <c r="F9" s="244"/>
      <c r="G9" s="1149" t="s">
        <v>478</v>
      </c>
      <c r="H9" s="1150"/>
      <c r="I9" s="1150"/>
      <c r="J9" s="1151"/>
      <c r="K9" s="263">
        <v>5643044</v>
      </c>
      <c r="L9" s="264">
        <v>69418</v>
      </c>
      <c r="M9" s="265">
        <v>62416</v>
      </c>
      <c r="N9" s="266">
        <v>11.2</v>
      </c>
    </row>
    <row r="10" spans="1:16" x14ac:dyDescent="0.15">
      <c r="A10" s="248"/>
      <c r="B10" s="244"/>
      <c r="C10" s="244"/>
      <c r="D10" s="244"/>
      <c r="E10" s="244"/>
      <c r="F10" s="244"/>
      <c r="G10" s="1149" t="s">
        <v>479</v>
      </c>
      <c r="H10" s="1150"/>
      <c r="I10" s="1150"/>
      <c r="J10" s="1151"/>
      <c r="K10" s="267">
        <v>91339</v>
      </c>
      <c r="L10" s="268">
        <v>1124</v>
      </c>
      <c r="M10" s="269">
        <v>5506</v>
      </c>
      <c r="N10" s="270">
        <v>-79.599999999999994</v>
      </c>
    </row>
    <row r="11" spans="1:16" ht="13.5" customHeight="1" x14ac:dyDescent="0.15">
      <c r="A11" s="248"/>
      <c r="B11" s="244"/>
      <c r="C11" s="244"/>
      <c r="D11" s="244"/>
      <c r="E11" s="244"/>
      <c r="F11" s="244"/>
      <c r="G11" s="1149" t="s">
        <v>480</v>
      </c>
      <c r="H11" s="1150"/>
      <c r="I11" s="1150"/>
      <c r="J11" s="1151"/>
      <c r="K11" s="267">
        <v>8031</v>
      </c>
      <c r="L11" s="268">
        <v>99</v>
      </c>
      <c r="M11" s="269">
        <v>5414</v>
      </c>
      <c r="N11" s="270">
        <v>-98.2</v>
      </c>
    </row>
    <row r="12" spans="1:16" ht="13.5" customHeight="1" x14ac:dyDescent="0.15">
      <c r="A12" s="248"/>
      <c r="B12" s="244"/>
      <c r="C12" s="244"/>
      <c r="D12" s="244"/>
      <c r="E12" s="244"/>
      <c r="F12" s="244"/>
      <c r="G12" s="1149" t="s">
        <v>481</v>
      </c>
      <c r="H12" s="1150"/>
      <c r="I12" s="1150"/>
      <c r="J12" s="1151"/>
      <c r="K12" s="267" t="s">
        <v>482</v>
      </c>
      <c r="L12" s="268" t="s">
        <v>482</v>
      </c>
      <c r="M12" s="269">
        <v>1117</v>
      </c>
      <c r="N12" s="270" t="s">
        <v>482</v>
      </c>
    </row>
    <row r="13" spans="1:16" ht="13.5" customHeight="1" x14ac:dyDescent="0.15">
      <c r="A13" s="248"/>
      <c r="B13" s="244"/>
      <c r="C13" s="244"/>
      <c r="D13" s="244"/>
      <c r="E13" s="244"/>
      <c r="F13" s="244"/>
      <c r="G13" s="1149" t="s">
        <v>483</v>
      </c>
      <c r="H13" s="1150"/>
      <c r="I13" s="1150"/>
      <c r="J13" s="1151"/>
      <c r="K13" s="267" t="s">
        <v>482</v>
      </c>
      <c r="L13" s="268" t="s">
        <v>482</v>
      </c>
      <c r="M13" s="269">
        <v>0</v>
      </c>
      <c r="N13" s="270" t="s">
        <v>482</v>
      </c>
    </row>
    <row r="14" spans="1:16" ht="13.5" customHeight="1" x14ac:dyDescent="0.15">
      <c r="A14" s="248"/>
      <c r="B14" s="244"/>
      <c r="C14" s="244"/>
      <c r="D14" s="244"/>
      <c r="E14" s="244"/>
      <c r="F14" s="244"/>
      <c r="G14" s="1149" t="s">
        <v>484</v>
      </c>
      <c r="H14" s="1150"/>
      <c r="I14" s="1150"/>
      <c r="J14" s="1151"/>
      <c r="K14" s="267" t="s">
        <v>482</v>
      </c>
      <c r="L14" s="268" t="s">
        <v>482</v>
      </c>
      <c r="M14" s="269">
        <v>2298</v>
      </c>
      <c r="N14" s="270" t="s">
        <v>482</v>
      </c>
    </row>
    <row r="15" spans="1:16" ht="13.5" customHeight="1" x14ac:dyDescent="0.15">
      <c r="A15" s="248"/>
      <c r="B15" s="244"/>
      <c r="C15" s="244"/>
      <c r="D15" s="244"/>
      <c r="E15" s="244"/>
      <c r="F15" s="244"/>
      <c r="G15" s="1149" t="s">
        <v>485</v>
      </c>
      <c r="H15" s="1150"/>
      <c r="I15" s="1150"/>
      <c r="J15" s="1151"/>
      <c r="K15" s="267">
        <v>96752</v>
      </c>
      <c r="L15" s="268">
        <v>1190</v>
      </c>
      <c r="M15" s="269">
        <v>1592</v>
      </c>
      <c r="N15" s="270">
        <v>-25.3</v>
      </c>
    </row>
    <row r="16" spans="1:16" x14ac:dyDescent="0.15">
      <c r="A16" s="248"/>
      <c r="B16" s="244"/>
      <c r="C16" s="244"/>
      <c r="D16" s="244"/>
      <c r="E16" s="244"/>
      <c r="F16" s="244"/>
      <c r="G16" s="1152" t="s">
        <v>486</v>
      </c>
      <c r="H16" s="1153"/>
      <c r="I16" s="1153"/>
      <c r="J16" s="1154"/>
      <c r="K16" s="268">
        <v>-896888</v>
      </c>
      <c r="L16" s="268">
        <v>-11033</v>
      </c>
      <c r="M16" s="269">
        <v>-6284</v>
      </c>
      <c r="N16" s="270">
        <v>75.599999999999994</v>
      </c>
    </row>
    <row r="17" spans="1:16" x14ac:dyDescent="0.15">
      <c r="A17" s="248"/>
      <c r="B17" s="244"/>
      <c r="C17" s="244"/>
      <c r="D17" s="244"/>
      <c r="E17" s="244"/>
      <c r="F17" s="244"/>
      <c r="G17" s="1152" t="s">
        <v>168</v>
      </c>
      <c r="H17" s="1153"/>
      <c r="I17" s="1153"/>
      <c r="J17" s="1154"/>
      <c r="K17" s="268">
        <v>4942278</v>
      </c>
      <c r="L17" s="268">
        <v>60797</v>
      </c>
      <c r="M17" s="269">
        <v>72059</v>
      </c>
      <c r="N17" s="270">
        <v>-15.6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44" t="s">
        <v>491</v>
      </c>
      <c r="H21" s="1145"/>
      <c r="I21" s="1145"/>
      <c r="J21" s="1146"/>
      <c r="K21" s="280">
        <v>7.21</v>
      </c>
      <c r="L21" s="281">
        <v>7.1</v>
      </c>
      <c r="M21" s="282">
        <v>0.11</v>
      </c>
      <c r="N21" s="249"/>
      <c r="O21" s="283"/>
      <c r="P21" s="279"/>
    </row>
    <row r="22" spans="1:16" s="284" customFormat="1" x14ac:dyDescent="0.15">
      <c r="A22" s="279"/>
      <c r="B22" s="249"/>
      <c r="C22" s="249"/>
      <c r="D22" s="249"/>
      <c r="E22" s="249"/>
      <c r="F22" s="249"/>
      <c r="G22" s="1144" t="s">
        <v>492</v>
      </c>
      <c r="H22" s="1145"/>
      <c r="I22" s="1145"/>
      <c r="J22" s="1146"/>
      <c r="K22" s="285">
        <v>101.5</v>
      </c>
      <c r="L22" s="286">
        <v>98.4</v>
      </c>
      <c r="M22" s="287">
        <v>3.1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47" t="s">
        <v>473</v>
      </c>
      <c r="L30" s="254"/>
      <c r="M30" s="255" t="s">
        <v>474</v>
      </c>
      <c r="N30" s="256"/>
    </row>
    <row r="31" spans="1:16" x14ac:dyDescent="0.15">
      <c r="A31" s="248"/>
      <c r="B31" s="244"/>
      <c r="C31" s="244"/>
      <c r="D31" s="244"/>
      <c r="E31" s="244"/>
      <c r="F31" s="244"/>
      <c r="G31" s="257"/>
      <c r="H31" s="258"/>
      <c r="I31" s="258"/>
      <c r="J31" s="259"/>
      <c r="K31" s="1148"/>
      <c r="L31" s="260" t="s">
        <v>475</v>
      </c>
      <c r="M31" s="261" t="s">
        <v>476</v>
      </c>
      <c r="N31" s="262" t="s">
        <v>477</v>
      </c>
    </row>
    <row r="32" spans="1:16" ht="27" customHeight="1" x14ac:dyDescent="0.15">
      <c r="A32" s="248"/>
      <c r="B32" s="244"/>
      <c r="C32" s="244"/>
      <c r="D32" s="244"/>
      <c r="E32" s="244"/>
      <c r="F32" s="244"/>
      <c r="G32" s="1160" t="s">
        <v>496</v>
      </c>
      <c r="H32" s="1161"/>
      <c r="I32" s="1161"/>
      <c r="J32" s="1162"/>
      <c r="K32" s="294">
        <v>3116709</v>
      </c>
      <c r="L32" s="294">
        <v>38340</v>
      </c>
      <c r="M32" s="295">
        <v>39864</v>
      </c>
      <c r="N32" s="296">
        <v>-3.8</v>
      </c>
    </row>
    <row r="33" spans="1:16" ht="13.5" customHeight="1" x14ac:dyDescent="0.15">
      <c r="A33" s="248"/>
      <c r="B33" s="244"/>
      <c r="C33" s="244"/>
      <c r="D33" s="244"/>
      <c r="E33" s="244"/>
      <c r="F33" s="244"/>
      <c r="G33" s="1160" t="s">
        <v>497</v>
      </c>
      <c r="H33" s="1161"/>
      <c r="I33" s="1161"/>
      <c r="J33" s="1162"/>
      <c r="K33" s="294" t="s">
        <v>482</v>
      </c>
      <c r="L33" s="294" t="s">
        <v>482</v>
      </c>
      <c r="M33" s="295">
        <v>3</v>
      </c>
      <c r="N33" s="296" t="s">
        <v>482</v>
      </c>
    </row>
    <row r="34" spans="1:16" ht="27" customHeight="1" x14ac:dyDescent="0.15">
      <c r="A34" s="248"/>
      <c r="B34" s="244"/>
      <c r="C34" s="244"/>
      <c r="D34" s="244"/>
      <c r="E34" s="244"/>
      <c r="F34" s="244"/>
      <c r="G34" s="1160" t="s">
        <v>498</v>
      </c>
      <c r="H34" s="1161"/>
      <c r="I34" s="1161"/>
      <c r="J34" s="1162"/>
      <c r="K34" s="294" t="s">
        <v>482</v>
      </c>
      <c r="L34" s="294" t="s">
        <v>482</v>
      </c>
      <c r="M34" s="295">
        <v>79</v>
      </c>
      <c r="N34" s="296" t="s">
        <v>482</v>
      </c>
    </row>
    <row r="35" spans="1:16" ht="27" customHeight="1" x14ac:dyDescent="0.15">
      <c r="A35" s="248"/>
      <c r="B35" s="244"/>
      <c r="C35" s="244"/>
      <c r="D35" s="244"/>
      <c r="E35" s="244"/>
      <c r="F35" s="244"/>
      <c r="G35" s="1160" t="s">
        <v>499</v>
      </c>
      <c r="H35" s="1161"/>
      <c r="I35" s="1161"/>
      <c r="J35" s="1162"/>
      <c r="K35" s="294">
        <v>555</v>
      </c>
      <c r="L35" s="294">
        <v>7</v>
      </c>
      <c r="M35" s="295">
        <v>14090</v>
      </c>
      <c r="N35" s="296">
        <v>-100</v>
      </c>
    </row>
    <row r="36" spans="1:16" ht="27" customHeight="1" x14ac:dyDescent="0.15">
      <c r="A36" s="248"/>
      <c r="B36" s="244"/>
      <c r="C36" s="244"/>
      <c r="D36" s="244"/>
      <c r="E36" s="244"/>
      <c r="F36" s="244"/>
      <c r="G36" s="1160" t="s">
        <v>500</v>
      </c>
      <c r="H36" s="1161"/>
      <c r="I36" s="1161"/>
      <c r="J36" s="1162"/>
      <c r="K36" s="294">
        <v>8475</v>
      </c>
      <c r="L36" s="294">
        <v>104</v>
      </c>
      <c r="M36" s="295">
        <v>1791</v>
      </c>
      <c r="N36" s="296">
        <v>-94.2</v>
      </c>
    </row>
    <row r="37" spans="1:16" ht="13.5" customHeight="1" x14ac:dyDescent="0.15">
      <c r="A37" s="248"/>
      <c r="B37" s="244"/>
      <c r="C37" s="244"/>
      <c r="D37" s="244"/>
      <c r="E37" s="244"/>
      <c r="F37" s="244"/>
      <c r="G37" s="1160" t="s">
        <v>501</v>
      </c>
      <c r="H37" s="1161"/>
      <c r="I37" s="1161"/>
      <c r="J37" s="1162"/>
      <c r="K37" s="294" t="s">
        <v>482</v>
      </c>
      <c r="L37" s="294" t="s">
        <v>482</v>
      </c>
      <c r="M37" s="295">
        <v>866</v>
      </c>
      <c r="N37" s="296" t="s">
        <v>482</v>
      </c>
    </row>
    <row r="38" spans="1:16" ht="27" customHeight="1" x14ac:dyDescent="0.15">
      <c r="A38" s="248"/>
      <c r="B38" s="244"/>
      <c r="C38" s="244"/>
      <c r="D38" s="244"/>
      <c r="E38" s="244"/>
      <c r="F38" s="244"/>
      <c r="G38" s="1163" t="s">
        <v>502</v>
      </c>
      <c r="H38" s="1164"/>
      <c r="I38" s="1164"/>
      <c r="J38" s="1165"/>
      <c r="K38" s="297" t="s">
        <v>482</v>
      </c>
      <c r="L38" s="297" t="s">
        <v>482</v>
      </c>
      <c r="M38" s="298">
        <v>3</v>
      </c>
      <c r="N38" s="299" t="s">
        <v>482</v>
      </c>
      <c r="O38" s="293"/>
    </row>
    <row r="39" spans="1:16" x14ac:dyDescent="0.15">
      <c r="A39" s="248"/>
      <c r="B39" s="244"/>
      <c r="C39" s="244"/>
      <c r="D39" s="244"/>
      <c r="E39" s="244"/>
      <c r="F39" s="244"/>
      <c r="G39" s="1163" t="s">
        <v>503</v>
      </c>
      <c r="H39" s="1164"/>
      <c r="I39" s="1164"/>
      <c r="J39" s="1165"/>
      <c r="K39" s="300">
        <v>-965087</v>
      </c>
      <c r="L39" s="300">
        <v>-11872</v>
      </c>
      <c r="M39" s="301">
        <v>-5541</v>
      </c>
      <c r="N39" s="302">
        <v>114.3</v>
      </c>
      <c r="O39" s="293"/>
    </row>
    <row r="40" spans="1:16" ht="27" customHeight="1" x14ac:dyDescent="0.15">
      <c r="A40" s="248"/>
      <c r="B40" s="244"/>
      <c r="C40" s="244"/>
      <c r="D40" s="244"/>
      <c r="E40" s="244"/>
      <c r="F40" s="244"/>
      <c r="G40" s="1160" t="s">
        <v>504</v>
      </c>
      <c r="H40" s="1161"/>
      <c r="I40" s="1161"/>
      <c r="J40" s="1162"/>
      <c r="K40" s="300">
        <v>-2268612</v>
      </c>
      <c r="L40" s="300">
        <v>-27907</v>
      </c>
      <c r="M40" s="301">
        <v>-36202</v>
      </c>
      <c r="N40" s="302">
        <v>-22.9</v>
      </c>
      <c r="O40" s="293"/>
    </row>
    <row r="41" spans="1:16" x14ac:dyDescent="0.15">
      <c r="A41" s="248"/>
      <c r="B41" s="244"/>
      <c r="C41" s="244"/>
      <c r="D41" s="244"/>
      <c r="E41" s="244"/>
      <c r="F41" s="244"/>
      <c r="G41" s="1166" t="s">
        <v>279</v>
      </c>
      <c r="H41" s="1167"/>
      <c r="I41" s="1167"/>
      <c r="J41" s="1168"/>
      <c r="K41" s="294">
        <v>-107960</v>
      </c>
      <c r="L41" s="300">
        <v>-1328</v>
      </c>
      <c r="M41" s="301">
        <v>14952</v>
      </c>
      <c r="N41" s="302">
        <v>-108.9</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55" t="s">
        <v>473</v>
      </c>
      <c r="J49" s="1157" t="s">
        <v>508</v>
      </c>
      <c r="K49" s="1158"/>
      <c r="L49" s="1158"/>
      <c r="M49" s="1158"/>
      <c r="N49" s="1159"/>
    </row>
    <row r="50" spans="1:14" x14ac:dyDescent="0.15">
      <c r="A50" s="248"/>
      <c r="B50" s="244"/>
      <c r="C50" s="244"/>
      <c r="D50" s="244"/>
      <c r="E50" s="244"/>
      <c r="F50" s="244"/>
      <c r="G50" s="312"/>
      <c r="H50" s="313"/>
      <c r="I50" s="1156"/>
      <c r="J50" s="314" t="s">
        <v>509</v>
      </c>
      <c r="K50" s="315" t="s">
        <v>510</v>
      </c>
      <c r="L50" s="316" t="s">
        <v>511</v>
      </c>
      <c r="M50" s="317" t="s">
        <v>512</v>
      </c>
      <c r="N50" s="318" t="s">
        <v>513</v>
      </c>
    </row>
    <row r="51" spans="1:14" x14ac:dyDescent="0.15">
      <c r="A51" s="248"/>
      <c r="B51" s="244"/>
      <c r="C51" s="244"/>
      <c r="D51" s="244"/>
      <c r="E51" s="244"/>
      <c r="F51" s="244"/>
      <c r="G51" s="310" t="s">
        <v>514</v>
      </c>
      <c r="H51" s="311"/>
      <c r="I51" s="319">
        <v>3691238</v>
      </c>
      <c r="J51" s="320">
        <v>45855</v>
      </c>
      <c r="K51" s="321">
        <v>3.1</v>
      </c>
      <c r="L51" s="322">
        <v>51704</v>
      </c>
      <c r="M51" s="323">
        <v>-22.7</v>
      </c>
      <c r="N51" s="324">
        <v>25.8</v>
      </c>
    </row>
    <row r="52" spans="1:14" x14ac:dyDescent="0.15">
      <c r="A52" s="248"/>
      <c r="B52" s="244"/>
      <c r="C52" s="244"/>
      <c r="D52" s="244"/>
      <c r="E52" s="244"/>
      <c r="F52" s="244"/>
      <c r="G52" s="325"/>
      <c r="H52" s="326" t="s">
        <v>515</v>
      </c>
      <c r="I52" s="327">
        <v>1792441</v>
      </c>
      <c r="J52" s="328">
        <v>22267</v>
      </c>
      <c r="K52" s="329">
        <v>-10.5</v>
      </c>
      <c r="L52" s="330">
        <v>26896</v>
      </c>
      <c r="M52" s="331">
        <v>-25.9</v>
      </c>
      <c r="N52" s="332">
        <v>15.4</v>
      </c>
    </row>
    <row r="53" spans="1:14" x14ac:dyDescent="0.15">
      <c r="A53" s="248"/>
      <c r="B53" s="244"/>
      <c r="C53" s="244"/>
      <c r="D53" s="244"/>
      <c r="E53" s="244"/>
      <c r="F53" s="244"/>
      <c r="G53" s="310" t="s">
        <v>516</v>
      </c>
      <c r="H53" s="311"/>
      <c r="I53" s="319">
        <v>3544698</v>
      </c>
      <c r="J53" s="320">
        <v>43129</v>
      </c>
      <c r="K53" s="321">
        <v>-5.9</v>
      </c>
      <c r="L53" s="322">
        <v>52678</v>
      </c>
      <c r="M53" s="323">
        <v>1.9</v>
      </c>
      <c r="N53" s="324">
        <v>-7.8</v>
      </c>
    </row>
    <row r="54" spans="1:14" x14ac:dyDescent="0.15">
      <c r="A54" s="248"/>
      <c r="B54" s="244"/>
      <c r="C54" s="244"/>
      <c r="D54" s="244"/>
      <c r="E54" s="244"/>
      <c r="F54" s="244"/>
      <c r="G54" s="325"/>
      <c r="H54" s="326" t="s">
        <v>515</v>
      </c>
      <c r="I54" s="327">
        <v>2376332</v>
      </c>
      <c r="J54" s="328">
        <v>28913</v>
      </c>
      <c r="K54" s="329">
        <v>29.8</v>
      </c>
      <c r="L54" s="330">
        <v>30185</v>
      </c>
      <c r="M54" s="331">
        <v>12.2</v>
      </c>
      <c r="N54" s="332">
        <v>17.600000000000001</v>
      </c>
    </row>
    <row r="55" spans="1:14" x14ac:dyDescent="0.15">
      <c r="A55" s="248"/>
      <c r="B55" s="244"/>
      <c r="C55" s="244"/>
      <c r="D55" s="244"/>
      <c r="E55" s="244"/>
      <c r="F55" s="244"/>
      <c r="G55" s="310" t="s">
        <v>517</v>
      </c>
      <c r="H55" s="311"/>
      <c r="I55" s="319">
        <v>2855301</v>
      </c>
      <c r="J55" s="320">
        <v>34918</v>
      </c>
      <c r="K55" s="321">
        <v>-19</v>
      </c>
      <c r="L55" s="322">
        <v>69560</v>
      </c>
      <c r="M55" s="323">
        <v>32</v>
      </c>
      <c r="N55" s="324">
        <v>-51</v>
      </c>
    </row>
    <row r="56" spans="1:14" x14ac:dyDescent="0.15">
      <c r="A56" s="248"/>
      <c r="B56" s="244"/>
      <c r="C56" s="244"/>
      <c r="D56" s="244"/>
      <c r="E56" s="244"/>
      <c r="F56" s="244"/>
      <c r="G56" s="325"/>
      <c r="H56" s="326" t="s">
        <v>515</v>
      </c>
      <c r="I56" s="327">
        <v>2010955</v>
      </c>
      <c r="J56" s="328">
        <v>24592</v>
      </c>
      <c r="K56" s="329">
        <v>-14.9</v>
      </c>
      <c r="L56" s="330">
        <v>35305</v>
      </c>
      <c r="M56" s="331">
        <v>17</v>
      </c>
      <c r="N56" s="332">
        <v>-31.9</v>
      </c>
    </row>
    <row r="57" spans="1:14" x14ac:dyDescent="0.15">
      <c r="A57" s="248"/>
      <c r="B57" s="244"/>
      <c r="C57" s="244"/>
      <c r="D57" s="244"/>
      <c r="E57" s="244"/>
      <c r="F57" s="244"/>
      <c r="G57" s="310" t="s">
        <v>518</v>
      </c>
      <c r="H57" s="311"/>
      <c r="I57" s="319">
        <v>3030597</v>
      </c>
      <c r="J57" s="320">
        <v>37086</v>
      </c>
      <c r="K57" s="321">
        <v>6.2</v>
      </c>
      <c r="L57" s="322">
        <v>65988</v>
      </c>
      <c r="M57" s="323">
        <v>-5.0999999999999996</v>
      </c>
      <c r="N57" s="324">
        <v>11.3</v>
      </c>
    </row>
    <row r="58" spans="1:14" x14ac:dyDescent="0.15">
      <c r="A58" s="248"/>
      <c r="B58" s="244"/>
      <c r="C58" s="244"/>
      <c r="D58" s="244"/>
      <c r="E58" s="244"/>
      <c r="F58" s="244"/>
      <c r="G58" s="325"/>
      <c r="H58" s="326" t="s">
        <v>515</v>
      </c>
      <c r="I58" s="327">
        <v>1849977</v>
      </c>
      <c r="J58" s="328">
        <v>22639</v>
      </c>
      <c r="K58" s="329">
        <v>-7.9</v>
      </c>
      <c r="L58" s="330">
        <v>36473</v>
      </c>
      <c r="M58" s="331">
        <v>3.3</v>
      </c>
      <c r="N58" s="332">
        <v>-11.2</v>
      </c>
    </row>
    <row r="59" spans="1:14" x14ac:dyDescent="0.15">
      <c r="A59" s="248"/>
      <c r="B59" s="244"/>
      <c r="C59" s="244"/>
      <c r="D59" s="244"/>
      <c r="E59" s="244"/>
      <c r="F59" s="244"/>
      <c r="G59" s="310" t="s">
        <v>519</v>
      </c>
      <c r="H59" s="311"/>
      <c r="I59" s="319">
        <v>2900824</v>
      </c>
      <c r="J59" s="320">
        <v>35684</v>
      </c>
      <c r="K59" s="321">
        <v>-3.8</v>
      </c>
      <c r="L59" s="322">
        <v>54227</v>
      </c>
      <c r="M59" s="323">
        <v>-17.8</v>
      </c>
      <c r="N59" s="324">
        <v>14</v>
      </c>
    </row>
    <row r="60" spans="1:14" x14ac:dyDescent="0.15">
      <c r="A60" s="248"/>
      <c r="B60" s="244"/>
      <c r="C60" s="244"/>
      <c r="D60" s="244"/>
      <c r="E60" s="244"/>
      <c r="F60" s="244"/>
      <c r="G60" s="325"/>
      <c r="H60" s="326" t="s">
        <v>515</v>
      </c>
      <c r="I60" s="333">
        <v>2043637</v>
      </c>
      <c r="J60" s="328">
        <v>25140</v>
      </c>
      <c r="K60" s="329">
        <v>11</v>
      </c>
      <c r="L60" s="330">
        <v>29694</v>
      </c>
      <c r="M60" s="331">
        <v>-18.600000000000001</v>
      </c>
      <c r="N60" s="332">
        <v>29.6</v>
      </c>
    </row>
    <row r="61" spans="1:14" x14ac:dyDescent="0.15">
      <c r="A61" s="248"/>
      <c r="B61" s="244"/>
      <c r="C61" s="244"/>
      <c r="D61" s="244"/>
      <c r="E61" s="244"/>
      <c r="F61" s="244"/>
      <c r="G61" s="310" t="s">
        <v>520</v>
      </c>
      <c r="H61" s="334"/>
      <c r="I61" s="335">
        <v>3204532</v>
      </c>
      <c r="J61" s="336">
        <v>39334</v>
      </c>
      <c r="K61" s="337">
        <v>-3.9</v>
      </c>
      <c r="L61" s="338">
        <v>58831</v>
      </c>
      <c r="M61" s="339">
        <v>-2.2999999999999998</v>
      </c>
      <c r="N61" s="324">
        <v>-1.6</v>
      </c>
    </row>
    <row r="62" spans="1:14" x14ac:dyDescent="0.15">
      <c r="A62" s="248"/>
      <c r="B62" s="244"/>
      <c r="C62" s="244"/>
      <c r="D62" s="244"/>
      <c r="E62" s="244"/>
      <c r="F62" s="244"/>
      <c r="G62" s="325"/>
      <c r="H62" s="326" t="s">
        <v>515</v>
      </c>
      <c r="I62" s="327">
        <v>2014668</v>
      </c>
      <c r="J62" s="328">
        <v>24710</v>
      </c>
      <c r="K62" s="329">
        <v>1.5</v>
      </c>
      <c r="L62" s="330">
        <v>31711</v>
      </c>
      <c r="M62" s="331">
        <v>-2.4</v>
      </c>
      <c r="N62" s="332">
        <v>3.9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8" zoomScale="66" zoomScaleNormal="66" zoomScaleSheetLayoutView="55" workbookViewId="0">
      <selection activeCell="I98" sqref="I9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A99" sqref="AA9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2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9" t="s">
        <v>3</v>
      </c>
      <c r="D47" s="1169"/>
      <c r="E47" s="1170"/>
      <c r="F47" s="11">
        <v>13.29</v>
      </c>
      <c r="G47" s="12">
        <v>16.95</v>
      </c>
      <c r="H47" s="12">
        <v>18.47</v>
      </c>
      <c r="I47" s="12">
        <v>19.309999999999999</v>
      </c>
      <c r="J47" s="13">
        <v>18.98</v>
      </c>
    </row>
    <row r="48" spans="2:10" ht="57.75" customHeight="1" x14ac:dyDescent="0.15">
      <c r="B48" s="14"/>
      <c r="C48" s="1171" t="s">
        <v>4</v>
      </c>
      <c r="D48" s="1171"/>
      <c r="E48" s="1172"/>
      <c r="F48" s="15">
        <v>6.08</v>
      </c>
      <c r="G48" s="16">
        <v>14.62</v>
      </c>
      <c r="H48" s="16">
        <v>11.62</v>
      </c>
      <c r="I48" s="16">
        <v>12.04</v>
      </c>
      <c r="J48" s="17">
        <v>12.43</v>
      </c>
    </row>
    <row r="49" spans="2:10" ht="57.75" customHeight="1" thickBot="1" x14ac:dyDescent="0.2">
      <c r="B49" s="18"/>
      <c r="C49" s="1173" t="s">
        <v>5</v>
      </c>
      <c r="D49" s="1173"/>
      <c r="E49" s="1174"/>
      <c r="F49" s="19" t="s">
        <v>527</v>
      </c>
      <c r="G49" s="20">
        <v>12.19</v>
      </c>
      <c r="H49" s="20" t="s">
        <v>528</v>
      </c>
      <c r="I49" s="20">
        <v>1.24</v>
      </c>
      <c r="J49" s="21">
        <v>0.95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杉浦 光彦</cp:lastModifiedBy>
  <cp:lastPrinted>2017-03-07T09:47:29Z</cp:lastPrinted>
  <dcterms:created xsi:type="dcterms:W3CDTF">2017-02-15T19:45:00Z</dcterms:created>
  <dcterms:modified xsi:type="dcterms:W3CDTF">2017-05-22T09:13:19Z</dcterms:modified>
  <cp:category/>
</cp:coreProperties>
</file>