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8895" activeTab="0"/>
  </bookViews>
  <sheets>
    <sheet name="様式２" sheetId="1" r:id="rId1"/>
    <sheet name="様式２（記載例）" sheetId="2" r:id="rId2"/>
  </sheets>
  <definedNames/>
  <calcPr fullCalcOnLoad="1"/>
</workbook>
</file>

<file path=xl/sharedStrings.xml><?xml version="1.0" encoding="utf-8"?>
<sst xmlns="http://schemas.openxmlformats.org/spreadsheetml/2006/main" count="126" uniqueCount="66">
  <si>
    <t>工事名</t>
  </si>
  <si>
    <t>路線等の名称</t>
  </si>
  <si>
    <t>工事場所</t>
  </si>
  <si>
    <t>請負者名</t>
  </si>
  <si>
    <t>金</t>
  </si>
  <si>
    <t>円（税込み）</t>
  </si>
  <si>
    <t>工期</t>
  </si>
  <si>
    <t>設計</t>
  </si>
  <si>
    <t>備考</t>
  </si>
  <si>
    <t>規格</t>
  </si>
  <si>
    <t>搬入日</t>
  </si>
  <si>
    <t>厚鋼板
ガーダー用</t>
  </si>
  <si>
    <t>38＜ｔ≦50</t>
  </si>
  <si>
    <t>16＜ｔ≦25</t>
  </si>
  <si>
    <t>様式２</t>
  </si>
  <si>
    <t>単位</t>
  </si>
  <si>
    <t>数量</t>
  </si>
  <si>
    <t>単価</t>
  </si>
  <si>
    <t>小計</t>
  </si>
  <si>
    <t>合計金額</t>
  </si>
  <si>
    <t>金額
（円）</t>
  </si>
  <si>
    <t>ｔ</t>
  </si>
  <si>
    <t>25＜ｔ≦38</t>
  </si>
  <si>
    <t>ｔ≦16</t>
  </si>
  <si>
    <t>ｔ</t>
  </si>
  <si>
    <t>25＜ｔ≦38</t>
  </si>
  <si>
    <t>SM490YB</t>
  </si>
  <si>
    <t>SM490YA</t>
  </si>
  <si>
    <t>SM400B</t>
  </si>
  <si>
    <t>-</t>
  </si>
  <si>
    <t>契約時想定</t>
  </si>
  <si>
    <t>請負代金額（最終）</t>
  </si>
  <si>
    <t>出来形検査済</t>
  </si>
  <si>
    <t>請負代金額×（1－出来形検査済部分）</t>
  </si>
  <si>
    <t>（円）</t>
  </si>
  <si>
    <t>対象工事費（税込み）</t>
  </si>
  <si>
    <t>材料価格（税込み）</t>
  </si>
  <si>
    <t>材料購入報告</t>
  </si>
  <si>
    <t>（購入価格－契約時想定価格）－対象工事費×１％</t>
  </si>
  <si>
    <t>想定スライド額（税込み）</t>
  </si>
  <si>
    <t>留意事項</t>
  </si>
  <si>
    <t>対 象 材 料 報 告 書　（鋼材類）</t>
  </si>
  <si>
    <t>１）搬入日、購入数量、購入単価等を確認できる証明資料（納品書、請求書、領収書等）を添付の上、提出すること。</t>
  </si>
  <si>
    <t>（見込み・確定）　　　</t>
  </si>
  <si>
    <t>　ただし、「見込み」で提出する場合は除く。</t>
  </si>
  <si>
    <t>２）対象数量・購入価格等が未確定の場合、「見込み」で提出し、数量等確定後、工事打合せ簿と共に再提出すること。</t>
  </si>
  <si>
    <t>３）対象材料は、品目、搬入日及び購入単価毎にとりまとめること。</t>
  </si>
  <si>
    <t>４）対象としたい材料のみ記載すること。</t>
  </si>
  <si>
    <t>５）１）の証明資料に不備があり、対象材料の確認ができない場合は、単品スライド条項の対象材料とならない。</t>
  </si>
  <si>
    <t>名称</t>
  </si>
  <si>
    <t>SS400</t>
  </si>
  <si>
    <t>S10T</t>
  </si>
  <si>
    <t>M20,22</t>
  </si>
  <si>
    <t>ｽﾃﾝﾚｽﾎﾞﾙﾄ･ﾅｯﾄ</t>
  </si>
  <si>
    <t>高力ﾄﾙｼｱ
ﾎﾞﾙﾄ</t>
  </si>
  <si>
    <t>SUS304</t>
  </si>
  <si>
    <t>M16×50</t>
  </si>
  <si>
    <t>組</t>
  </si>
  <si>
    <t>形鋼</t>
  </si>
  <si>
    <t>SM520C</t>
  </si>
  <si>
    <t>令和　　年　　月　　日～令和　　年　　月　　日</t>
  </si>
  <si>
    <t>合計金額×１．１０</t>
  </si>
  <si>
    <t>株式会社△△建設</t>
  </si>
  <si>
    <t>蒲郡市□□町地内</t>
  </si>
  <si>
    <t>令和６年度　道路改良工事（市道○○線）</t>
  </si>
  <si>
    <t>令和６年４月３０日～令和７年２月２０日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</si>
</sst>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_"/>
    <numFmt numFmtId="177" formatCode="0.00;_Ā"/>
    <numFmt numFmtId="178" formatCode="0.00_ "/>
    <numFmt numFmtId="179" formatCode="[$-411]ge\.m\.d;@"/>
    <numFmt numFmtId="180" formatCode="0_);[Red]\(0\)"/>
    <numFmt numFmtId="181" formatCode="0.00_);[Red]\(0.00\)"/>
    <numFmt numFmtId="182" formatCode="mmm\-yyyy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6"/>
      <name val="ＭＳ Ｐ明朝"/>
      <family val="1"/>
    </font>
    <font>
      <i/>
      <sz val="16"/>
      <name val="HGPｺﾞｼｯｸE"/>
      <family val="3"/>
    </font>
    <font>
      <i/>
      <sz val="14"/>
      <name val="HGPｺﾞｼｯｸE"/>
      <family val="3"/>
    </font>
    <font>
      <sz val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2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9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3" fillId="0" borderId="10" xfId="0" applyFont="1" applyBorder="1" applyAlignment="1">
      <alignment horizontal="center" vertical="top"/>
    </xf>
    <xf numFmtId="14" fontId="0" fillId="0" borderId="10" xfId="0" applyNumberFormat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top" shrinkToFit="1"/>
    </xf>
    <xf numFmtId="179" fontId="3" fillId="0" borderId="10" xfId="0" applyNumberFormat="1" applyFont="1" applyBorder="1" applyAlignment="1">
      <alignment horizontal="center" vertical="center" shrinkToFit="1"/>
    </xf>
    <xf numFmtId="181" fontId="3" fillId="0" borderId="10" xfId="0" applyNumberFormat="1" applyFont="1" applyBorder="1" applyAlignment="1">
      <alignment vertical="center"/>
    </xf>
    <xf numFmtId="38" fontId="3" fillId="0" borderId="10" xfId="48" applyNumberFormat="1" applyFont="1" applyBorder="1" applyAlignment="1">
      <alignment vertical="center"/>
    </xf>
    <xf numFmtId="38" fontId="3" fillId="0" borderId="10" xfId="48" applyFont="1" applyBorder="1" applyAlignment="1">
      <alignment horizontal="right" vertical="center"/>
    </xf>
    <xf numFmtId="38" fontId="3" fillId="0" borderId="10" xfId="0" applyNumberFormat="1" applyFont="1" applyBorder="1" applyAlignment="1">
      <alignment vertical="center"/>
    </xf>
    <xf numFmtId="181" fontId="3" fillId="0" borderId="10" xfId="0" applyNumberFormat="1" applyFont="1" applyFill="1" applyBorder="1" applyAlignment="1">
      <alignment vertical="center"/>
    </xf>
    <xf numFmtId="38" fontId="3" fillId="0" borderId="10" xfId="48" applyNumberFormat="1" applyFont="1" applyFill="1" applyBorder="1" applyAlignment="1">
      <alignment horizontal="center" vertical="center"/>
    </xf>
    <xf numFmtId="38" fontId="3" fillId="0" borderId="10" xfId="48" applyFont="1" applyFill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0" fillId="0" borderId="13" xfId="0" applyFont="1" applyBorder="1" applyAlignment="1">
      <alignment vertical="center"/>
    </xf>
    <xf numFmtId="0" fontId="3" fillId="0" borderId="12" xfId="0" applyFont="1" applyBorder="1" applyAlignment="1">
      <alignment horizontal="center" vertical="top" shrinkToFit="1"/>
    </xf>
    <xf numFmtId="0" fontId="3" fillId="0" borderId="14" xfId="0" applyFont="1" applyBorder="1" applyAlignment="1">
      <alignment horizontal="center" vertical="top" shrinkToFit="1"/>
    </xf>
    <xf numFmtId="10" fontId="0" fillId="0" borderId="14" xfId="0" applyNumberFormat="1" applyFont="1" applyBorder="1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vertical="center" wrapText="1" shrinkToFit="1"/>
    </xf>
    <xf numFmtId="0" fontId="3" fillId="0" borderId="14" xfId="0" applyFont="1" applyBorder="1" applyAlignment="1">
      <alignment vertical="center" wrapText="1" shrinkToFit="1"/>
    </xf>
    <xf numFmtId="179" fontId="3" fillId="0" borderId="10" xfId="0" applyNumberFormat="1" applyFont="1" applyBorder="1" applyAlignment="1">
      <alignment horizontal="center" vertical="center" wrapText="1" shrinkToFit="1"/>
    </xf>
    <xf numFmtId="14" fontId="0" fillId="0" borderId="10" xfId="0" applyNumberFormat="1" applyBorder="1" applyAlignment="1">
      <alignment horizontal="center" vertical="center" wrapText="1" shrinkToFit="1"/>
    </xf>
    <xf numFmtId="181" fontId="3" fillId="0" borderId="10" xfId="0" applyNumberFormat="1" applyFont="1" applyBorder="1" applyAlignment="1">
      <alignment vertical="center" wrapText="1"/>
    </xf>
    <xf numFmtId="38" fontId="3" fillId="0" borderId="10" xfId="48" applyNumberFormat="1" applyFont="1" applyBorder="1" applyAlignment="1">
      <alignment vertical="center" wrapText="1"/>
    </xf>
    <xf numFmtId="38" fontId="3" fillId="0" borderId="10" xfId="48" applyFont="1" applyBorder="1" applyAlignment="1">
      <alignment horizontal="right" vertical="center" wrapText="1"/>
    </xf>
    <xf numFmtId="38" fontId="3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15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 shrinkToFit="1"/>
    </xf>
    <xf numFmtId="0" fontId="3" fillId="0" borderId="14" xfId="0" applyFont="1" applyBorder="1" applyAlignment="1">
      <alignment horizontal="center" vertical="center" wrapText="1" shrinkToFit="1"/>
    </xf>
    <xf numFmtId="0" fontId="0" fillId="0" borderId="10" xfId="0" applyBorder="1" applyAlignment="1">
      <alignment horizontal="right" vertical="center" wrapText="1"/>
    </xf>
    <xf numFmtId="0" fontId="8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3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38" fontId="4" fillId="0" borderId="13" xfId="48" applyFont="1" applyBorder="1" applyAlignment="1">
      <alignment horizontal="right" vertical="center"/>
    </xf>
    <xf numFmtId="0" fontId="7" fillId="0" borderId="17" xfId="0" applyFont="1" applyBorder="1" applyAlignment="1">
      <alignment horizontal="right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top" shrinkToFit="1"/>
    </xf>
    <xf numFmtId="0" fontId="3" fillId="0" borderId="16" xfId="0" applyFont="1" applyBorder="1" applyAlignment="1">
      <alignment horizontal="center" vertical="top" shrinkToFi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right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619125</xdr:colOff>
      <xdr:row>1</xdr:row>
      <xdr:rowOff>161925</xdr:rowOff>
    </xdr:from>
    <xdr:to>
      <xdr:col>11</xdr:col>
      <xdr:colOff>381000</xdr:colOff>
      <xdr:row>3</xdr:row>
      <xdr:rowOff>19050</xdr:rowOff>
    </xdr:to>
    <xdr:sp>
      <xdr:nvSpPr>
        <xdr:cNvPr id="1" name="Oval 1"/>
        <xdr:cNvSpPr>
          <a:spLocks/>
        </xdr:cNvSpPr>
      </xdr:nvSpPr>
      <xdr:spPr>
        <a:xfrm>
          <a:off x="6238875" y="333375"/>
          <a:ext cx="495300" cy="3333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8</xdr:col>
      <xdr:colOff>295275</xdr:colOff>
      <xdr:row>0</xdr:row>
      <xdr:rowOff>66675</xdr:rowOff>
    </xdr:from>
    <xdr:ext cx="809625" cy="361950"/>
    <xdr:sp>
      <xdr:nvSpPr>
        <xdr:cNvPr id="2" name="Text Box 2"/>
        <xdr:cNvSpPr txBox="1">
          <a:spLocks noChangeArrowheads="1"/>
        </xdr:cNvSpPr>
      </xdr:nvSpPr>
      <xdr:spPr>
        <a:xfrm>
          <a:off x="4600575" y="66675"/>
          <a:ext cx="809625" cy="361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>
          <a:spAutoFit/>
        </a:bodyPr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記載例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zoomScalePageLayoutView="0" workbookViewId="0" topLeftCell="A1">
      <selection activeCell="J13" sqref="J13"/>
    </sheetView>
  </sheetViews>
  <sheetFormatPr defaultColWidth="9.00390625" defaultRowHeight="13.5"/>
  <cols>
    <col min="1" max="1" width="8.625" style="5" customWidth="1"/>
    <col min="2" max="4" width="7.625" style="5" customWidth="1"/>
    <col min="5" max="5" width="6.625" style="5" customWidth="1"/>
    <col min="6" max="6" width="3.125" style="5" customWidth="1"/>
    <col min="7" max="8" width="7.625" style="5" customWidth="1"/>
    <col min="9" max="9" width="9.625" style="5" customWidth="1"/>
    <col min="10" max="10" width="7.625" style="5" customWidth="1"/>
    <col min="11" max="11" width="9.625" style="5" customWidth="1"/>
    <col min="12" max="12" width="10.625" style="5" customWidth="1"/>
    <col min="13" max="13" width="2.625" style="5" customWidth="1"/>
    <col min="14" max="16384" width="9.00390625" style="5" customWidth="1"/>
  </cols>
  <sheetData>
    <row r="1" ht="13.5">
      <c r="L1" s="6" t="s">
        <v>14</v>
      </c>
    </row>
    <row r="2" ht="13.5">
      <c r="L2" s="6"/>
    </row>
    <row r="3" spans="1:12" ht="24" customHeight="1">
      <c r="A3" s="57" t="s">
        <v>41</v>
      </c>
      <c r="B3" s="57"/>
      <c r="C3" s="57"/>
      <c r="D3" s="57"/>
      <c r="E3" s="57"/>
      <c r="F3" s="57"/>
      <c r="G3" s="57"/>
      <c r="H3" s="57"/>
      <c r="I3" s="59" t="s">
        <v>43</v>
      </c>
      <c r="J3" s="59"/>
      <c r="K3" s="59"/>
      <c r="L3" s="59"/>
    </row>
    <row r="4" spans="1:12" ht="18" customHeight="1">
      <c r="A4" s="48" t="s">
        <v>0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</row>
    <row r="5" spans="1:12" ht="18" customHeight="1">
      <c r="A5" s="48" t="s">
        <v>1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</row>
    <row r="6" spans="1:12" ht="18" customHeight="1">
      <c r="A6" s="48" t="s">
        <v>2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</row>
    <row r="7" spans="1:12" ht="18" customHeight="1">
      <c r="A7" s="48" t="s">
        <v>3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</row>
    <row r="8" spans="1:12" ht="18" customHeight="1">
      <c r="A8" s="48" t="s">
        <v>31</v>
      </c>
      <c r="B8" s="48"/>
      <c r="C8" s="48"/>
      <c r="D8" s="23" t="s">
        <v>4</v>
      </c>
      <c r="E8" s="58"/>
      <c r="F8" s="58"/>
      <c r="G8" s="58"/>
      <c r="H8" s="24" t="s">
        <v>5</v>
      </c>
      <c r="I8" s="24"/>
      <c r="J8" s="60" t="s">
        <v>32</v>
      </c>
      <c r="K8" s="61"/>
      <c r="L8" s="27"/>
    </row>
    <row r="9" spans="1:12" ht="18" customHeight="1">
      <c r="A9" s="48" t="s">
        <v>6</v>
      </c>
      <c r="B9" s="48"/>
      <c r="C9" s="48"/>
      <c r="D9" s="48" t="s">
        <v>60</v>
      </c>
      <c r="E9" s="48"/>
      <c r="F9" s="48"/>
      <c r="G9" s="48"/>
      <c r="H9" s="48"/>
      <c r="I9" s="48"/>
      <c r="J9" s="48"/>
      <c r="K9" s="48"/>
      <c r="L9" s="48"/>
    </row>
    <row r="10" spans="1:12" ht="22.5" customHeight="1">
      <c r="A10" s="49" t="s">
        <v>7</v>
      </c>
      <c r="B10" s="49"/>
      <c r="C10" s="49"/>
      <c r="D10" s="50" t="s">
        <v>37</v>
      </c>
      <c r="E10" s="50"/>
      <c r="F10" s="50"/>
      <c r="G10" s="50"/>
      <c r="H10" s="50"/>
      <c r="I10" s="50"/>
      <c r="J10" s="51" t="s">
        <v>30</v>
      </c>
      <c r="K10" s="52"/>
      <c r="L10" s="49" t="s">
        <v>8</v>
      </c>
    </row>
    <row r="11" spans="1:12" ht="30" customHeight="1">
      <c r="A11" s="8" t="s">
        <v>49</v>
      </c>
      <c r="B11" s="49" t="s">
        <v>9</v>
      </c>
      <c r="C11" s="49"/>
      <c r="D11" s="9" t="s">
        <v>9</v>
      </c>
      <c r="E11" s="9" t="s">
        <v>10</v>
      </c>
      <c r="F11" s="9" t="s">
        <v>15</v>
      </c>
      <c r="G11" s="9" t="s">
        <v>16</v>
      </c>
      <c r="H11" s="9" t="s">
        <v>17</v>
      </c>
      <c r="I11" s="9" t="s">
        <v>20</v>
      </c>
      <c r="J11" s="9" t="s">
        <v>17</v>
      </c>
      <c r="K11" s="9" t="s">
        <v>20</v>
      </c>
      <c r="L11" s="49"/>
    </row>
    <row r="12" spans="1:12" ht="18" customHeight="1">
      <c r="A12" s="10"/>
      <c r="B12" s="30"/>
      <c r="C12" s="31"/>
      <c r="D12" s="10"/>
      <c r="E12" s="32"/>
      <c r="F12" s="33"/>
      <c r="G12" s="34"/>
      <c r="H12" s="35"/>
      <c r="I12" s="36"/>
      <c r="J12" s="36"/>
      <c r="K12" s="36"/>
      <c r="L12" s="10"/>
    </row>
    <row r="13" spans="1:12" ht="18" customHeight="1">
      <c r="A13" s="10"/>
      <c r="B13" s="30"/>
      <c r="C13" s="31"/>
      <c r="D13" s="10"/>
      <c r="E13" s="32"/>
      <c r="F13" s="33"/>
      <c r="G13" s="34"/>
      <c r="H13" s="37"/>
      <c r="I13" s="36"/>
      <c r="J13" s="36"/>
      <c r="K13" s="36"/>
      <c r="L13" s="10"/>
    </row>
    <row r="14" spans="1:12" ht="18" customHeight="1">
      <c r="A14" s="10"/>
      <c r="B14" s="30"/>
      <c r="C14" s="31"/>
      <c r="D14" s="38"/>
      <c r="E14" s="32"/>
      <c r="F14" s="33"/>
      <c r="G14" s="34"/>
      <c r="H14" s="35"/>
      <c r="I14" s="36"/>
      <c r="J14" s="36"/>
      <c r="K14" s="36"/>
      <c r="L14" s="10"/>
    </row>
    <row r="15" spans="1:12" ht="18" customHeight="1">
      <c r="A15" s="10"/>
      <c r="B15" s="30"/>
      <c r="C15" s="31"/>
      <c r="D15" s="38"/>
      <c r="E15" s="32"/>
      <c r="F15" s="33"/>
      <c r="G15" s="34"/>
      <c r="H15" s="35"/>
      <c r="I15" s="36"/>
      <c r="J15" s="36"/>
      <c r="K15" s="36"/>
      <c r="L15" s="10"/>
    </row>
    <row r="16" spans="1:12" ht="18" customHeight="1">
      <c r="A16" s="10"/>
      <c r="B16" s="30"/>
      <c r="C16" s="31"/>
      <c r="D16" s="38"/>
      <c r="E16" s="32"/>
      <c r="F16" s="33"/>
      <c r="G16" s="34"/>
      <c r="H16" s="35"/>
      <c r="I16" s="36"/>
      <c r="J16" s="36"/>
      <c r="K16" s="36"/>
      <c r="L16" s="10"/>
    </row>
    <row r="17" spans="1:12" ht="18" customHeight="1">
      <c r="A17" s="10"/>
      <c r="B17" s="30"/>
      <c r="C17" s="31"/>
      <c r="D17" s="38"/>
      <c r="E17" s="32"/>
      <c r="F17" s="33"/>
      <c r="G17" s="34"/>
      <c r="H17" s="35"/>
      <c r="I17" s="36"/>
      <c r="J17" s="36"/>
      <c r="K17" s="36"/>
      <c r="L17" s="10"/>
    </row>
    <row r="18" spans="1:12" ht="18" customHeight="1">
      <c r="A18" s="10"/>
      <c r="B18" s="30"/>
      <c r="C18" s="31"/>
      <c r="D18" s="38"/>
      <c r="E18" s="32"/>
      <c r="F18" s="33"/>
      <c r="G18" s="34"/>
      <c r="H18" s="35"/>
      <c r="I18" s="36"/>
      <c r="J18" s="36"/>
      <c r="K18" s="36"/>
      <c r="L18" s="10"/>
    </row>
    <row r="19" spans="1:12" ht="18" customHeight="1">
      <c r="A19" s="10"/>
      <c r="B19" s="30"/>
      <c r="C19" s="31"/>
      <c r="D19" s="38"/>
      <c r="E19" s="32"/>
      <c r="F19" s="33"/>
      <c r="G19" s="34"/>
      <c r="H19" s="35"/>
      <c r="I19" s="36"/>
      <c r="J19" s="36"/>
      <c r="K19" s="36"/>
      <c r="L19" s="10"/>
    </row>
    <row r="20" spans="1:12" ht="18" customHeight="1">
      <c r="A20" s="10"/>
      <c r="B20" s="30"/>
      <c r="C20" s="31"/>
      <c r="D20" s="39"/>
      <c r="E20" s="32"/>
      <c r="F20" s="33"/>
      <c r="G20" s="34"/>
      <c r="H20" s="35"/>
      <c r="I20" s="36"/>
      <c r="J20" s="36"/>
      <c r="K20" s="36"/>
      <c r="L20" s="10"/>
    </row>
    <row r="21" spans="1:12" ht="18" customHeight="1">
      <c r="A21" s="10"/>
      <c r="B21" s="30"/>
      <c r="C21" s="31"/>
      <c r="D21" s="38"/>
      <c r="E21" s="32"/>
      <c r="F21" s="33"/>
      <c r="G21" s="34"/>
      <c r="H21" s="35"/>
      <c r="I21" s="36"/>
      <c r="J21" s="36"/>
      <c r="K21" s="36"/>
      <c r="L21" s="10"/>
    </row>
    <row r="22" spans="1:12" ht="18" customHeight="1">
      <c r="A22" s="10"/>
      <c r="B22" s="30"/>
      <c r="C22" s="31"/>
      <c r="D22" s="38"/>
      <c r="E22" s="32"/>
      <c r="F22" s="33"/>
      <c r="G22" s="34"/>
      <c r="H22" s="35"/>
      <c r="I22" s="36"/>
      <c r="J22" s="36"/>
      <c r="K22" s="36"/>
      <c r="L22" s="10"/>
    </row>
    <row r="23" spans="1:12" ht="18" customHeight="1">
      <c r="A23" s="10"/>
      <c r="B23" s="30"/>
      <c r="C23" s="31"/>
      <c r="D23" s="38"/>
      <c r="E23" s="32"/>
      <c r="F23" s="33"/>
      <c r="G23" s="34"/>
      <c r="H23" s="37"/>
      <c r="I23" s="36"/>
      <c r="J23" s="36"/>
      <c r="K23" s="36"/>
      <c r="L23" s="10"/>
    </row>
    <row r="24" spans="1:12" ht="18" customHeight="1">
      <c r="A24" s="10"/>
      <c r="B24" s="30"/>
      <c r="C24" s="31"/>
      <c r="D24" s="38"/>
      <c r="E24" s="32"/>
      <c r="F24" s="33"/>
      <c r="G24" s="34"/>
      <c r="H24" s="37"/>
      <c r="I24" s="36"/>
      <c r="J24" s="36"/>
      <c r="K24" s="36"/>
      <c r="L24" s="10"/>
    </row>
    <row r="25" spans="1:12" ht="18" customHeight="1">
      <c r="A25" s="40"/>
      <c r="B25" s="41"/>
      <c r="C25" s="42"/>
      <c r="D25" s="43"/>
      <c r="E25" s="32"/>
      <c r="F25" s="33"/>
      <c r="G25" s="34"/>
      <c r="H25" s="37"/>
      <c r="I25" s="36"/>
      <c r="J25" s="36"/>
      <c r="K25" s="36"/>
      <c r="L25" s="10"/>
    </row>
    <row r="26" spans="1:12" ht="18" customHeight="1">
      <c r="A26" s="40"/>
      <c r="B26" s="41"/>
      <c r="C26" s="42"/>
      <c r="D26" s="43"/>
      <c r="E26" s="32"/>
      <c r="F26" s="33"/>
      <c r="G26" s="34"/>
      <c r="H26" s="37"/>
      <c r="I26" s="36"/>
      <c r="J26" s="36"/>
      <c r="K26" s="36"/>
      <c r="L26" s="10"/>
    </row>
    <row r="27" spans="1:12" ht="18" customHeight="1">
      <c r="A27" s="40"/>
      <c r="B27" s="41"/>
      <c r="C27" s="42"/>
      <c r="D27" s="43"/>
      <c r="E27" s="32"/>
      <c r="F27" s="33"/>
      <c r="G27" s="34"/>
      <c r="H27" s="37"/>
      <c r="I27" s="36"/>
      <c r="J27" s="36"/>
      <c r="K27" s="36"/>
      <c r="L27" s="10"/>
    </row>
    <row r="28" spans="1:12" ht="18" customHeight="1">
      <c r="A28" s="40"/>
      <c r="B28" s="41"/>
      <c r="C28" s="42"/>
      <c r="D28" s="43"/>
      <c r="E28" s="32"/>
      <c r="F28" s="33"/>
      <c r="G28" s="34"/>
      <c r="H28" s="37"/>
      <c r="I28" s="36"/>
      <c r="J28" s="36"/>
      <c r="K28" s="36"/>
      <c r="L28" s="10"/>
    </row>
    <row r="29" spans="1:12" ht="18" customHeight="1">
      <c r="A29" s="40"/>
      <c r="B29" s="41"/>
      <c r="C29" s="42"/>
      <c r="D29" s="43"/>
      <c r="E29" s="32"/>
      <c r="F29" s="33"/>
      <c r="G29" s="34"/>
      <c r="H29" s="37"/>
      <c r="I29" s="36"/>
      <c r="J29" s="36"/>
      <c r="K29" s="36"/>
      <c r="L29" s="10"/>
    </row>
    <row r="30" spans="1:12" ht="18" customHeight="1">
      <c r="A30" s="40"/>
      <c r="B30" s="41"/>
      <c r="C30" s="42"/>
      <c r="D30" s="43"/>
      <c r="E30" s="32"/>
      <c r="F30" s="33"/>
      <c r="G30" s="34"/>
      <c r="H30" s="37"/>
      <c r="I30" s="36"/>
      <c r="J30" s="36"/>
      <c r="K30" s="36"/>
      <c r="L30" s="10"/>
    </row>
    <row r="31" spans="1:12" ht="18" customHeight="1">
      <c r="A31" s="40"/>
      <c r="B31" s="41"/>
      <c r="C31" s="42"/>
      <c r="D31" s="43"/>
      <c r="E31" s="32"/>
      <c r="F31" s="33"/>
      <c r="G31" s="34"/>
      <c r="H31" s="37"/>
      <c r="I31" s="36"/>
      <c r="J31" s="36"/>
      <c r="K31" s="36"/>
      <c r="L31" s="10"/>
    </row>
    <row r="32" spans="1:12" ht="24" customHeight="1">
      <c r="A32" s="48" t="s">
        <v>19</v>
      </c>
      <c r="B32" s="48"/>
      <c r="C32" s="48"/>
      <c r="D32" s="53"/>
      <c r="E32" s="53"/>
      <c r="F32" s="53"/>
      <c r="G32" s="53"/>
      <c r="H32" s="53"/>
      <c r="I32" s="22">
        <f>SUM(I12:I31)</f>
        <v>0</v>
      </c>
      <c r="J32" s="19"/>
      <c r="K32" s="22">
        <f>SUM(K12:K31)</f>
        <v>0</v>
      </c>
      <c r="L32" s="13"/>
    </row>
    <row r="33" spans="1:12" ht="24" customHeight="1">
      <c r="A33" s="48" t="s">
        <v>36</v>
      </c>
      <c r="B33" s="48"/>
      <c r="C33" s="48"/>
      <c r="D33" s="48" t="s">
        <v>61</v>
      </c>
      <c r="E33" s="48"/>
      <c r="F33" s="48"/>
      <c r="G33" s="48"/>
      <c r="H33" s="48"/>
      <c r="I33" s="19">
        <f>I32*1.1</f>
        <v>0</v>
      </c>
      <c r="J33" s="19"/>
      <c r="K33" s="19">
        <f>K32*1.1</f>
        <v>0</v>
      </c>
      <c r="L33" s="13"/>
    </row>
    <row r="35" spans="1:12" ht="24" customHeight="1">
      <c r="A35" s="55" t="s">
        <v>35</v>
      </c>
      <c r="B35" s="55"/>
      <c r="C35" s="55"/>
      <c r="D35" s="56" t="s">
        <v>33</v>
      </c>
      <c r="E35" s="56"/>
      <c r="F35" s="56"/>
      <c r="G35" s="56"/>
      <c r="H35" s="56"/>
      <c r="I35" s="56"/>
      <c r="J35" s="54">
        <f>E8*(1-L8)</f>
        <v>0</v>
      </c>
      <c r="K35" s="54"/>
      <c r="L35" s="1" t="s">
        <v>34</v>
      </c>
    </row>
    <row r="36" spans="1:12" ht="24" customHeight="1">
      <c r="A36" s="55" t="s">
        <v>39</v>
      </c>
      <c r="B36" s="55"/>
      <c r="C36" s="55"/>
      <c r="D36" s="56" t="s">
        <v>38</v>
      </c>
      <c r="E36" s="56"/>
      <c r="F36" s="56"/>
      <c r="G36" s="56"/>
      <c r="H36" s="56"/>
      <c r="I36" s="56"/>
      <c r="J36" s="54">
        <f>(I33-K33)-J35*1/100</f>
        <v>0</v>
      </c>
      <c r="K36" s="54"/>
      <c r="L36" s="1" t="s">
        <v>34</v>
      </c>
    </row>
    <row r="39" ht="15" customHeight="1">
      <c r="A39" s="5" t="s">
        <v>40</v>
      </c>
    </row>
    <row r="40" spans="1:12" ht="15" customHeight="1">
      <c r="A40" s="47" t="s">
        <v>42</v>
      </c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</row>
    <row r="41" spans="1:12" ht="15" customHeight="1">
      <c r="A41" s="47" t="s">
        <v>44</v>
      </c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</row>
    <row r="42" spans="1:12" ht="15" customHeight="1">
      <c r="A42" s="47" t="s">
        <v>45</v>
      </c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</row>
    <row r="43" spans="1:12" ht="15" customHeight="1">
      <c r="A43" s="47" t="s">
        <v>46</v>
      </c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</row>
    <row r="44" spans="1:12" ht="15" customHeight="1">
      <c r="A44" s="47" t="s">
        <v>47</v>
      </c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</row>
    <row r="45" spans="1:12" ht="15" customHeight="1">
      <c r="A45" s="47" t="s">
        <v>48</v>
      </c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</row>
    <row r="46" spans="1:12" ht="13.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</row>
  </sheetData>
  <sheetProtection/>
  <mergeCells count="36">
    <mergeCell ref="J36:K36"/>
    <mergeCell ref="A44:L44"/>
    <mergeCell ref="A45:L45"/>
    <mergeCell ref="A3:H3"/>
    <mergeCell ref="E8:G8"/>
    <mergeCell ref="I3:L3"/>
    <mergeCell ref="J8:K8"/>
    <mergeCell ref="A35:C35"/>
    <mergeCell ref="D35:I35"/>
    <mergeCell ref="A40:L40"/>
    <mergeCell ref="A8:C8"/>
    <mergeCell ref="A9:C9"/>
    <mergeCell ref="A43:L43"/>
    <mergeCell ref="A32:C32"/>
    <mergeCell ref="D32:H32"/>
    <mergeCell ref="A33:C33"/>
    <mergeCell ref="D33:H33"/>
    <mergeCell ref="J35:K35"/>
    <mergeCell ref="A36:C36"/>
    <mergeCell ref="D36:I36"/>
    <mergeCell ref="D9:L9"/>
    <mergeCell ref="A10:C10"/>
    <mergeCell ref="D10:I10"/>
    <mergeCell ref="L10:L11"/>
    <mergeCell ref="B11:C11"/>
    <mergeCell ref="J10:K10"/>
    <mergeCell ref="A42:L42"/>
    <mergeCell ref="A41:L41"/>
    <mergeCell ref="A4:C4"/>
    <mergeCell ref="D4:L4"/>
    <mergeCell ref="A5:C5"/>
    <mergeCell ref="D5:L5"/>
    <mergeCell ref="A6:C6"/>
    <mergeCell ref="D6:L6"/>
    <mergeCell ref="A7:C7"/>
    <mergeCell ref="D7:L7"/>
  </mergeCells>
  <printOptions/>
  <pageMargins left="0.5905511811023623" right="0.1968503937007874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6"/>
  <sheetViews>
    <sheetView zoomScalePageLayoutView="0" workbookViewId="0" topLeftCell="A1">
      <selection activeCell="H28" sqref="H28"/>
    </sheetView>
  </sheetViews>
  <sheetFormatPr defaultColWidth="9.00390625" defaultRowHeight="13.5"/>
  <cols>
    <col min="1" max="1" width="8.625" style="5" customWidth="1"/>
    <col min="2" max="4" width="7.625" style="5" customWidth="1"/>
    <col min="5" max="5" width="6.625" style="5" customWidth="1"/>
    <col min="6" max="6" width="3.125" style="5" customWidth="1"/>
    <col min="7" max="8" width="7.625" style="5" customWidth="1"/>
    <col min="9" max="9" width="9.625" style="5" customWidth="1"/>
    <col min="10" max="10" width="7.625" style="5" customWidth="1"/>
    <col min="11" max="11" width="9.625" style="5" customWidth="1"/>
    <col min="12" max="12" width="10.625" style="5" customWidth="1"/>
    <col min="13" max="13" width="2.625" style="5" customWidth="1"/>
    <col min="14" max="16384" width="9.00390625" style="5" customWidth="1"/>
  </cols>
  <sheetData>
    <row r="1" ht="13.5">
      <c r="L1" s="6" t="s">
        <v>14</v>
      </c>
    </row>
    <row r="2" ht="13.5">
      <c r="L2" s="6"/>
    </row>
    <row r="3" spans="1:12" ht="24" customHeight="1">
      <c r="A3" s="57" t="s">
        <v>41</v>
      </c>
      <c r="B3" s="57"/>
      <c r="C3" s="57"/>
      <c r="D3" s="57"/>
      <c r="E3" s="57"/>
      <c r="F3" s="57"/>
      <c r="G3" s="57"/>
      <c r="H3" s="57"/>
      <c r="I3" s="59" t="s">
        <v>43</v>
      </c>
      <c r="J3" s="59"/>
      <c r="K3" s="59"/>
      <c r="L3" s="59"/>
    </row>
    <row r="4" spans="1:12" ht="18" customHeight="1">
      <c r="A4" s="48" t="s">
        <v>0</v>
      </c>
      <c r="B4" s="48"/>
      <c r="C4" s="48"/>
      <c r="D4" s="68" t="s">
        <v>64</v>
      </c>
      <c r="E4" s="48"/>
      <c r="F4" s="48"/>
      <c r="G4" s="48"/>
      <c r="H4" s="48"/>
      <c r="I4" s="48"/>
      <c r="J4" s="48"/>
      <c r="K4" s="48"/>
      <c r="L4" s="48"/>
    </row>
    <row r="5" spans="1:12" ht="18" customHeight="1">
      <c r="A5" s="48" t="s">
        <v>1</v>
      </c>
      <c r="B5" s="48"/>
      <c r="C5" s="48"/>
      <c r="D5" s="68"/>
      <c r="E5" s="48"/>
      <c r="F5" s="48"/>
      <c r="G5" s="48"/>
      <c r="H5" s="48"/>
      <c r="I5" s="48"/>
      <c r="J5" s="48"/>
      <c r="K5" s="48"/>
      <c r="L5" s="48"/>
    </row>
    <row r="6" spans="1:12" ht="18" customHeight="1">
      <c r="A6" s="48" t="s">
        <v>2</v>
      </c>
      <c r="B6" s="48"/>
      <c r="C6" s="48"/>
      <c r="D6" s="68" t="s">
        <v>63</v>
      </c>
      <c r="E6" s="48"/>
      <c r="F6" s="48"/>
      <c r="G6" s="48"/>
      <c r="H6" s="48"/>
      <c r="I6" s="48"/>
      <c r="J6" s="48"/>
      <c r="K6" s="48"/>
      <c r="L6" s="48"/>
    </row>
    <row r="7" spans="1:12" ht="18" customHeight="1">
      <c r="A7" s="48" t="s">
        <v>3</v>
      </c>
      <c r="B7" s="48"/>
      <c r="C7" s="48"/>
      <c r="D7" s="68" t="s">
        <v>62</v>
      </c>
      <c r="E7" s="48"/>
      <c r="F7" s="48"/>
      <c r="G7" s="48"/>
      <c r="H7" s="48"/>
      <c r="I7" s="48"/>
      <c r="J7" s="48"/>
      <c r="K7" s="48"/>
      <c r="L7" s="48"/>
    </row>
    <row r="8" spans="1:12" ht="18" customHeight="1">
      <c r="A8" s="48" t="s">
        <v>31</v>
      </c>
      <c r="B8" s="48"/>
      <c r="C8" s="48"/>
      <c r="D8" s="23" t="s">
        <v>4</v>
      </c>
      <c r="E8" s="58">
        <v>126000000</v>
      </c>
      <c r="F8" s="58"/>
      <c r="G8" s="58"/>
      <c r="H8" s="24" t="s">
        <v>5</v>
      </c>
      <c r="I8" s="24"/>
      <c r="J8" s="60" t="s">
        <v>32</v>
      </c>
      <c r="K8" s="61"/>
      <c r="L8" s="27">
        <v>0</v>
      </c>
    </row>
    <row r="9" spans="1:12" ht="18" customHeight="1">
      <c r="A9" s="48" t="s">
        <v>6</v>
      </c>
      <c r="B9" s="48"/>
      <c r="C9" s="48"/>
      <c r="D9" s="68" t="s">
        <v>65</v>
      </c>
      <c r="E9" s="48"/>
      <c r="F9" s="48"/>
      <c r="G9" s="48"/>
      <c r="H9" s="48"/>
      <c r="I9" s="48"/>
      <c r="J9" s="48"/>
      <c r="K9" s="48"/>
      <c r="L9" s="48"/>
    </row>
    <row r="10" spans="1:12" ht="22.5" customHeight="1">
      <c r="A10" s="49" t="s">
        <v>7</v>
      </c>
      <c r="B10" s="49"/>
      <c r="C10" s="49"/>
      <c r="D10" s="50" t="s">
        <v>37</v>
      </c>
      <c r="E10" s="50"/>
      <c r="F10" s="50"/>
      <c r="G10" s="50"/>
      <c r="H10" s="50"/>
      <c r="I10" s="50"/>
      <c r="J10" s="51" t="s">
        <v>30</v>
      </c>
      <c r="K10" s="52"/>
      <c r="L10" s="49" t="s">
        <v>8</v>
      </c>
    </row>
    <row r="11" spans="1:12" ht="30" customHeight="1">
      <c r="A11" s="8" t="s">
        <v>49</v>
      </c>
      <c r="B11" s="49" t="s">
        <v>9</v>
      </c>
      <c r="C11" s="49"/>
      <c r="D11" s="9" t="s">
        <v>9</v>
      </c>
      <c r="E11" s="9" t="s">
        <v>10</v>
      </c>
      <c r="F11" s="9" t="s">
        <v>15</v>
      </c>
      <c r="G11" s="9" t="s">
        <v>16</v>
      </c>
      <c r="H11" s="9" t="s">
        <v>17</v>
      </c>
      <c r="I11" s="9" t="s">
        <v>20</v>
      </c>
      <c r="J11" s="9" t="s">
        <v>17</v>
      </c>
      <c r="K11" s="9" t="s">
        <v>20</v>
      </c>
      <c r="L11" s="49"/>
    </row>
    <row r="12" spans="1:12" ht="18" customHeight="1">
      <c r="A12" s="64" t="s">
        <v>11</v>
      </c>
      <c r="B12" s="63" t="s">
        <v>59</v>
      </c>
      <c r="C12" s="62" t="s">
        <v>12</v>
      </c>
      <c r="D12" s="13">
        <v>49</v>
      </c>
      <c r="E12" s="15">
        <v>45468</v>
      </c>
      <c r="F12" s="4" t="s">
        <v>21</v>
      </c>
      <c r="G12" s="16">
        <v>0.41</v>
      </c>
      <c r="H12" s="17">
        <v>110000</v>
      </c>
      <c r="I12" s="18">
        <f aca="true" t="shared" si="0" ref="I12:I21">G12*H12</f>
        <v>45100</v>
      </c>
      <c r="J12" s="18">
        <v>85000</v>
      </c>
      <c r="K12" s="18">
        <f>G12*J12</f>
        <v>34850</v>
      </c>
      <c r="L12" s="10"/>
    </row>
    <row r="13" spans="1:12" ht="18" customHeight="1">
      <c r="A13" s="65"/>
      <c r="B13" s="63"/>
      <c r="C13" s="62"/>
      <c r="D13" s="13">
        <v>40</v>
      </c>
      <c r="E13" s="15">
        <v>45468</v>
      </c>
      <c r="F13" s="4" t="s">
        <v>21</v>
      </c>
      <c r="G13" s="16">
        <v>0.3</v>
      </c>
      <c r="H13" s="19">
        <v>110000</v>
      </c>
      <c r="I13" s="18">
        <f t="shared" si="0"/>
        <v>33000</v>
      </c>
      <c r="J13" s="18">
        <v>85000</v>
      </c>
      <c r="K13" s="18">
        <f aca="true" t="shared" si="1" ref="K13:K27">G13*J13</f>
        <v>25500</v>
      </c>
      <c r="L13" s="10"/>
    </row>
    <row r="14" spans="1:12" ht="18" customHeight="1">
      <c r="A14" s="65"/>
      <c r="B14" s="63" t="s">
        <v>26</v>
      </c>
      <c r="C14" s="62" t="s">
        <v>22</v>
      </c>
      <c r="D14" s="28">
        <v>38</v>
      </c>
      <c r="E14" s="15">
        <v>45505</v>
      </c>
      <c r="F14" s="4" t="s">
        <v>21</v>
      </c>
      <c r="G14" s="16">
        <v>2.7</v>
      </c>
      <c r="H14" s="17">
        <v>115000</v>
      </c>
      <c r="I14" s="18">
        <f t="shared" si="0"/>
        <v>310500</v>
      </c>
      <c r="J14" s="18">
        <v>80000</v>
      </c>
      <c r="K14" s="18">
        <f t="shared" si="1"/>
        <v>216000</v>
      </c>
      <c r="L14" s="10"/>
    </row>
    <row r="15" spans="1:12" ht="18" customHeight="1">
      <c r="A15" s="65"/>
      <c r="B15" s="63"/>
      <c r="C15" s="62"/>
      <c r="D15" s="28">
        <v>36</v>
      </c>
      <c r="E15" s="15">
        <v>45505</v>
      </c>
      <c r="F15" s="4" t="s">
        <v>21</v>
      </c>
      <c r="G15" s="16">
        <v>0.5</v>
      </c>
      <c r="H15" s="17">
        <v>115000</v>
      </c>
      <c r="I15" s="18">
        <f t="shared" si="0"/>
        <v>57500</v>
      </c>
      <c r="J15" s="18">
        <v>80000</v>
      </c>
      <c r="K15" s="18">
        <f t="shared" si="1"/>
        <v>40000</v>
      </c>
      <c r="L15" s="10"/>
    </row>
    <row r="16" spans="1:12" ht="18" customHeight="1">
      <c r="A16" s="65"/>
      <c r="B16" s="63"/>
      <c r="C16" s="62"/>
      <c r="D16" s="28">
        <v>30</v>
      </c>
      <c r="E16" s="15">
        <v>45505</v>
      </c>
      <c r="F16" s="4" t="s">
        <v>21</v>
      </c>
      <c r="G16" s="16">
        <v>0.77</v>
      </c>
      <c r="H16" s="17">
        <v>115000</v>
      </c>
      <c r="I16" s="18">
        <f t="shared" si="0"/>
        <v>88550</v>
      </c>
      <c r="J16" s="18">
        <v>80000</v>
      </c>
      <c r="K16" s="18">
        <f t="shared" si="1"/>
        <v>61600</v>
      </c>
      <c r="L16" s="10"/>
    </row>
    <row r="17" spans="1:12" ht="18" customHeight="1">
      <c r="A17" s="65"/>
      <c r="B17" s="63"/>
      <c r="C17" s="62"/>
      <c r="D17" s="28">
        <v>26</v>
      </c>
      <c r="E17" s="15">
        <v>45505</v>
      </c>
      <c r="F17" s="4" t="s">
        <v>21</v>
      </c>
      <c r="G17" s="16">
        <v>0.91</v>
      </c>
      <c r="H17" s="17">
        <v>115000</v>
      </c>
      <c r="I17" s="18">
        <f t="shared" si="0"/>
        <v>104650</v>
      </c>
      <c r="J17" s="18">
        <v>80000</v>
      </c>
      <c r="K17" s="18">
        <f t="shared" si="1"/>
        <v>72800</v>
      </c>
      <c r="L17" s="10"/>
    </row>
    <row r="18" spans="1:12" ht="18" customHeight="1">
      <c r="A18" s="65"/>
      <c r="B18" s="63"/>
      <c r="C18" s="14" t="s">
        <v>13</v>
      </c>
      <c r="D18" s="28">
        <v>18</v>
      </c>
      <c r="E18" s="15">
        <v>45487</v>
      </c>
      <c r="F18" s="4" t="s">
        <v>21</v>
      </c>
      <c r="G18" s="16">
        <v>2</v>
      </c>
      <c r="H18" s="17">
        <v>110000</v>
      </c>
      <c r="I18" s="18">
        <f t="shared" si="0"/>
        <v>220000</v>
      </c>
      <c r="J18" s="18">
        <v>78000</v>
      </c>
      <c r="K18" s="18">
        <f t="shared" si="1"/>
        <v>156000</v>
      </c>
      <c r="L18" s="10"/>
    </row>
    <row r="19" spans="1:12" ht="18" customHeight="1">
      <c r="A19" s="65"/>
      <c r="B19" s="63" t="s">
        <v>27</v>
      </c>
      <c r="C19" s="62" t="s">
        <v>23</v>
      </c>
      <c r="D19" s="66">
        <v>16</v>
      </c>
      <c r="E19" s="15">
        <v>45468</v>
      </c>
      <c r="F19" s="4" t="s">
        <v>21</v>
      </c>
      <c r="G19" s="16">
        <v>40</v>
      </c>
      <c r="H19" s="17">
        <v>105000</v>
      </c>
      <c r="I19" s="18">
        <f t="shared" si="0"/>
        <v>4200000</v>
      </c>
      <c r="J19" s="18">
        <v>78000</v>
      </c>
      <c r="K19" s="18">
        <f t="shared" si="1"/>
        <v>3120000</v>
      </c>
      <c r="L19" s="11"/>
    </row>
    <row r="20" spans="1:12" ht="18" customHeight="1">
      <c r="A20" s="65"/>
      <c r="B20" s="63"/>
      <c r="C20" s="62"/>
      <c r="D20" s="66"/>
      <c r="E20" s="15">
        <v>45487</v>
      </c>
      <c r="F20" s="4" t="s">
        <v>21</v>
      </c>
      <c r="G20" s="16">
        <v>30</v>
      </c>
      <c r="H20" s="17">
        <v>110000</v>
      </c>
      <c r="I20" s="18">
        <f t="shared" si="0"/>
        <v>3300000</v>
      </c>
      <c r="J20" s="18">
        <v>78000</v>
      </c>
      <c r="K20" s="18">
        <f t="shared" si="1"/>
        <v>2340000</v>
      </c>
      <c r="L20" s="11"/>
    </row>
    <row r="21" spans="1:12" ht="18" customHeight="1">
      <c r="A21" s="65"/>
      <c r="B21" s="63"/>
      <c r="C21" s="62"/>
      <c r="D21" s="28">
        <v>14</v>
      </c>
      <c r="E21" s="15">
        <v>45487</v>
      </c>
      <c r="F21" s="4" t="s">
        <v>21</v>
      </c>
      <c r="G21" s="16">
        <v>15</v>
      </c>
      <c r="H21" s="17">
        <v>110000</v>
      </c>
      <c r="I21" s="18">
        <f t="shared" si="0"/>
        <v>1650000</v>
      </c>
      <c r="J21" s="18">
        <v>78000</v>
      </c>
      <c r="K21" s="18">
        <f t="shared" si="1"/>
        <v>1170000</v>
      </c>
      <c r="L21" s="11"/>
    </row>
    <row r="22" spans="1:12" ht="18" customHeight="1">
      <c r="A22" s="65"/>
      <c r="B22" s="63"/>
      <c r="C22" s="62"/>
      <c r="D22" s="67" t="s">
        <v>18</v>
      </c>
      <c r="E22" s="67"/>
      <c r="F22" s="4" t="s">
        <v>24</v>
      </c>
      <c r="G22" s="20">
        <f>SUM(G19:G21)</f>
        <v>85</v>
      </c>
      <c r="H22" s="21" t="s">
        <v>29</v>
      </c>
      <c r="I22" s="22">
        <f>SUM(I19:I21)</f>
        <v>9150000</v>
      </c>
      <c r="J22" s="21" t="s">
        <v>29</v>
      </c>
      <c r="K22" s="22">
        <f>SUM(K19:K21)</f>
        <v>6630000</v>
      </c>
      <c r="L22" s="12"/>
    </row>
    <row r="23" spans="1:12" ht="18" customHeight="1">
      <c r="A23" s="65"/>
      <c r="B23" s="63" t="s">
        <v>28</v>
      </c>
      <c r="C23" s="62" t="s">
        <v>25</v>
      </c>
      <c r="D23" s="28">
        <v>20</v>
      </c>
      <c r="E23" s="15">
        <v>45468</v>
      </c>
      <c r="F23" s="4" t="s">
        <v>24</v>
      </c>
      <c r="G23" s="16">
        <v>0.12</v>
      </c>
      <c r="H23" s="19">
        <v>90000</v>
      </c>
      <c r="I23" s="18">
        <f>G23*H23</f>
        <v>10800</v>
      </c>
      <c r="J23" s="18">
        <v>70000</v>
      </c>
      <c r="K23" s="18">
        <f t="shared" si="1"/>
        <v>8400</v>
      </c>
      <c r="L23" s="10"/>
    </row>
    <row r="24" spans="1:12" ht="18" customHeight="1">
      <c r="A24" s="65"/>
      <c r="B24" s="63"/>
      <c r="C24" s="62"/>
      <c r="D24" s="28">
        <v>12</v>
      </c>
      <c r="E24" s="15">
        <v>45468</v>
      </c>
      <c r="F24" s="4" t="s">
        <v>24</v>
      </c>
      <c r="G24" s="16">
        <v>0.07</v>
      </c>
      <c r="H24" s="19">
        <v>90000</v>
      </c>
      <c r="I24" s="18">
        <f>G24*H24</f>
        <v>6300.000000000001</v>
      </c>
      <c r="J24" s="18">
        <v>70000</v>
      </c>
      <c r="K24" s="18">
        <f t="shared" si="1"/>
        <v>4900.000000000001</v>
      </c>
      <c r="L24" s="10"/>
    </row>
    <row r="25" spans="1:12" ht="18" customHeight="1">
      <c r="A25" s="29" t="s">
        <v>58</v>
      </c>
      <c r="B25" s="45" t="s">
        <v>50</v>
      </c>
      <c r="C25" s="46"/>
      <c r="D25" s="2"/>
      <c r="E25" s="15">
        <v>45505</v>
      </c>
      <c r="F25" s="4" t="s">
        <v>24</v>
      </c>
      <c r="G25" s="16">
        <v>4.5</v>
      </c>
      <c r="H25" s="19">
        <v>100000</v>
      </c>
      <c r="I25" s="18">
        <f>G25*H25</f>
        <v>450000</v>
      </c>
      <c r="J25" s="18">
        <v>70000</v>
      </c>
      <c r="K25" s="18">
        <f t="shared" si="1"/>
        <v>315000</v>
      </c>
      <c r="L25" s="10"/>
    </row>
    <row r="26" spans="1:12" ht="18" customHeight="1">
      <c r="A26" s="44" t="s">
        <v>54</v>
      </c>
      <c r="B26" s="45" t="s">
        <v>51</v>
      </c>
      <c r="C26" s="46" t="s">
        <v>52</v>
      </c>
      <c r="D26" s="2"/>
      <c r="E26" s="15">
        <v>45487</v>
      </c>
      <c r="F26" s="4" t="s">
        <v>24</v>
      </c>
      <c r="G26" s="16">
        <v>8.1</v>
      </c>
      <c r="H26" s="19">
        <v>220000</v>
      </c>
      <c r="I26" s="18">
        <f>G26*H26</f>
        <v>1782000</v>
      </c>
      <c r="J26" s="18">
        <v>190000</v>
      </c>
      <c r="K26" s="18">
        <f t="shared" si="1"/>
        <v>1539000</v>
      </c>
      <c r="L26" s="10"/>
    </row>
    <row r="27" spans="1:12" ht="18" customHeight="1">
      <c r="A27" s="44" t="s">
        <v>53</v>
      </c>
      <c r="B27" s="45" t="s">
        <v>55</v>
      </c>
      <c r="C27" s="46" t="s">
        <v>56</v>
      </c>
      <c r="D27" s="2"/>
      <c r="E27" s="15">
        <v>45487</v>
      </c>
      <c r="F27" s="4" t="s">
        <v>57</v>
      </c>
      <c r="G27" s="16">
        <v>80</v>
      </c>
      <c r="H27" s="19">
        <v>150</v>
      </c>
      <c r="I27" s="18">
        <f>G27*H27</f>
        <v>12000</v>
      </c>
      <c r="J27" s="18">
        <v>120</v>
      </c>
      <c r="K27" s="18">
        <f t="shared" si="1"/>
        <v>9600</v>
      </c>
      <c r="L27" s="10"/>
    </row>
    <row r="28" spans="1:12" ht="18" customHeight="1">
      <c r="A28" s="3"/>
      <c r="B28" s="25"/>
      <c r="C28" s="26"/>
      <c r="D28" s="2"/>
      <c r="E28" s="15"/>
      <c r="F28" s="4"/>
      <c r="G28" s="16"/>
      <c r="H28" s="19"/>
      <c r="I28" s="18"/>
      <c r="J28" s="18"/>
      <c r="K28" s="18"/>
      <c r="L28" s="10"/>
    </row>
    <row r="29" spans="1:12" ht="18" customHeight="1">
      <c r="A29" s="3"/>
      <c r="B29" s="25"/>
      <c r="C29" s="26"/>
      <c r="D29" s="2"/>
      <c r="E29" s="15"/>
      <c r="F29" s="4"/>
      <c r="G29" s="16"/>
      <c r="H29" s="19"/>
      <c r="I29" s="18"/>
      <c r="J29" s="18"/>
      <c r="K29" s="18"/>
      <c r="L29" s="10"/>
    </row>
    <row r="30" spans="1:12" ht="18" customHeight="1">
      <c r="A30" s="3"/>
      <c r="B30" s="25"/>
      <c r="C30" s="26"/>
      <c r="D30" s="2"/>
      <c r="E30" s="15"/>
      <c r="F30" s="4"/>
      <c r="G30" s="16"/>
      <c r="H30" s="19"/>
      <c r="I30" s="18"/>
      <c r="J30" s="18"/>
      <c r="K30" s="18"/>
      <c r="L30" s="10"/>
    </row>
    <row r="31" spans="1:12" ht="18" customHeight="1">
      <c r="A31" s="3"/>
      <c r="B31" s="25"/>
      <c r="C31" s="26"/>
      <c r="D31" s="2"/>
      <c r="E31" s="15"/>
      <c r="F31" s="4"/>
      <c r="G31" s="16"/>
      <c r="H31" s="19"/>
      <c r="I31" s="18"/>
      <c r="J31" s="18"/>
      <c r="K31" s="18"/>
      <c r="L31" s="10"/>
    </row>
    <row r="32" spans="1:12" ht="24" customHeight="1">
      <c r="A32" s="48" t="s">
        <v>19</v>
      </c>
      <c r="B32" s="48"/>
      <c r="C32" s="48"/>
      <c r="D32" s="53"/>
      <c r="E32" s="53"/>
      <c r="F32" s="53"/>
      <c r="G32" s="53"/>
      <c r="H32" s="53"/>
      <c r="I32" s="22">
        <f>SUM(I12:I31)-I22</f>
        <v>12270400</v>
      </c>
      <c r="J32" s="19"/>
      <c r="K32" s="22">
        <f>SUM(K12:K31)-K22</f>
        <v>9113650</v>
      </c>
      <c r="L32" s="13"/>
    </row>
    <row r="33" spans="1:12" ht="24" customHeight="1">
      <c r="A33" s="48" t="s">
        <v>36</v>
      </c>
      <c r="B33" s="48"/>
      <c r="C33" s="48"/>
      <c r="D33" s="48" t="s">
        <v>61</v>
      </c>
      <c r="E33" s="48"/>
      <c r="F33" s="48"/>
      <c r="G33" s="48"/>
      <c r="H33" s="48"/>
      <c r="I33" s="19">
        <f>I32*1.1</f>
        <v>13497440.000000002</v>
      </c>
      <c r="J33" s="19"/>
      <c r="K33" s="19">
        <f>K32*1.1</f>
        <v>10025015</v>
      </c>
      <c r="L33" s="13"/>
    </row>
    <row r="35" spans="1:12" ht="24" customHeight="1">
      <c r="A35" s="55" t="s">
        <v>35</v>
      </c>
      <c r="B35" s="55"/>
      <c r="C35" s="55"/>
      <c r="D35" s="56" t="s">
        <v>33</v>
      </c>
      <c r="E35" s="56"/>
      <c r="F35" s="56"/>
      <c r="G35" s="56"/>
      <c r="H35" s="56"/>
      <c r="I35" s="56"/>
      <c r="J35" s="54">
        <f>E8*(1-L8)</f>
        <v>126000000</v>
      </c>
      <c r="K35" s="54"/>
      <c r="L35" s="1" t="s">
        <v>34</v>
      </c>
    </row>
    <row r="36" spans="1:12" ht="24" customHeight="1">
      <c r="A36" s="55" t="s">
        <v>39</v>
      </c>
      <c r="B36" s="55"/>
      <c r="C36" s="55"/>
      <c r="D36" s="56" t="s">
        <v>38</v>
      </c>
      <c r="E36" s="56"/>
      <c r="F36" s="56"/>
      <c r="G36" s="56"/>
      <c r="H36" s="56"/>
      <c r="I36" s="56"/>
      <c r="J36" s="54">
        <f>(I33-K33)-J35*1/100</f>
        <v>2212425.000000002</v>
      </c>
      <c r="K36" s="54"/>
      <c r="L36" s="1" t="s">
        <v>34</v>
      </c>
    </row>
    <row r="39" ht="15" customHeight="1">
      <c r="A39" s="5" t="s">
        <v>40</v>
      </c>
    </row>
    <row r="40" spans="1:12" ht="15" customHeight="1">
      <c r="A40" s="47" t="s">
        <v>42</v>
      </c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</row>
    <row r="41" spans="1:12" ht="15" customHeight="1">
      <c r="A41" s="47" t="s">
        <v>44</v>
      </c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</row>
    <row r="42" spans="1:12" ht="15" customHeight="1">
      <c r="A42" s="47" t="s">
        <v>45</v>
      </c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</row>
    <row r="43" spans="1:12" ht="15" customHeight="1">
      <c r="A43" s="47" t="s">
        <v>46</v>
      </c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</row>
    <row r="44" spans="1:12" ht="15" customHeight="1">
      <c r="A44" s="47" t="s">
        <v>47</v>
      </c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</row>
    <row r="45" spans="1:12" ht="15" customHeight="1">
      <c r="A45" s="47" t="s">
        <v>48</v>
      </c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</row>
    <row r="46" spans="1:12" ht="13.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</row>
  </sheetData>
  <sheetProtection/>
  <mergeCells count="47">
    <mergeCell ref="A4:C4"/>
    <mergeCell ref="D4:L4"/>
    <mergeCell ref="A5:C5"/>
    <mergeCell ref="D5:L5"/>
    <mergeCell ref="A6:C6"/>
    <mergeCell ref="A8:C8"/>
    <mergeCell ref="D6:L6"/>
    <mergeCell ref="A7:C7"/>
    <mergeCell ref="C14:C17"/>
    <mergeCell ref="D7:L7"/>
    <mergeCell ref="D9:L9"/>
    <mergeCell ref="A10:C10"/>
    <mergeCell ref="D10:I10"/>
    <mergeCell ref="B12:B13"/>
    <mergeCell ref="C12:C13"/>
    <mergeCell ref="B11:C11"/>
    <mergeCell ref="J10:K10"/>
    <mergeCell ref="A3:H3"/>
    <mergeCell ref="E8:G8"/>
    <mergeCell ref="D22:E22"/>
    <mergeCell ref="I3:L3"/>
    <mergeCell ref="J8:K8"/>
    <mergeCell ref="A42:L42"/>
    <mergeCell ref="A41:L41"/>
    <mergeCell ref="A9:C9"/>
    <mergeCell ref="B14:B18"/>
    <mergeCell ref="L10:L11"/>
    <mergeCell ref="A44:L44"/>
    <mergeCell ref="A43:L43"/>
    <mergeCell ref="D19:D20"/>
    <mergeCell ref="B23:B24"/>
    <mergeCell ref="C23:C24"/>
    <mergeCell ref="A32:C32"/>
    <mergeCell ref="D35:I35"/>
    <mergeCell ref="A35:C35"/>
    <mergeCell ref="A33:C33"/>
    <mergeCell ref="D33:H33"/>
    <mergeCell ref="A45:L45"/>
    <mergeCell ref="A40:L40"/>
    <mergeCell ref="C19:C22"/>
    <mergeCell ref="A36:C36"/>
    <mergeCell ref="D36:I36"/>
    <mergeCell ref="B19:B22"/>
    <mergeCell ref="J35:K35"/>
    <mergeCell ref="D32:H32"/>
    <mergeCell ref="A12:A24"/>
    <mergeCell ref="J36:K36"/>
  </mergeCells>
  <printOptions/>
  <pageMargins left="0.5905511811023623" right="0.1968503937007874" top="0.5905511811023623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蒲郡市</cp:lastModifiedBy>
  <cp:lastPrinted>2008-08-05T09:41:49Z</cp:lastPrinted>
  <dcterms:created xsi:type="dcterms:W3CDTF">2008-07-29T02:19:22Z</dcterms:created>
  <dcterms:modified xsi:type="dcterms:W3CDTF">2024-04-09T05:47:24Z</dcterms:modified>
  <cp:category/>
  <cp:version/>
  <cp:contentType/>
  <cp:contentStatus/>
</cp:coreProperties>
</file>