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5698\Downloads\"/>
    </mc:Choice>
  </mc:AlternateContent>
  <xr:revisionPtr revIDLastSave="0" documentId="13_ncr:1_{6B17F5DA-EF23-429C-8738-91E79C0ADD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入力シート" sheetId="27" r:id="rId1"/>
    <sheet name="完了届" sheetId="1" r:id="rId2"/>
    <sheet name="出来形" sheetId="2" r:id="rId3"/>
    <sheet name="請求書" sheetId="28" r:id="rId4"/>
  </sheets>
  <definedNames>
    <definedName name="_xlnm.Print_Area" localSheetId="1">完了届!$A$1:$G$22</definedName>
    <definedName name="_xlnm.Print_Area" localSheetId="2">出来形!$A$1:$K$25</definedName>
    <definedName name="_xlnm.Print_Area" localSheetId="3">請求書!$A$1:$AP$65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8" l="1"/>
  <c r="O12" i="28"/>
  <c r="Q12" i="28"/>
  <c r="S12" i="28"/>
  <c r="U12" i="28"/>
  <c r="W12" i="28"/>
  <c r="Y12" i="28"/>
  <c r="AA12" i="28"/>
  <c r="AC12" i="28"/>
  <c r="AE12" i="28"/>
  <c r="AG12" i="28"/>
  <c r="AI12" i="28"/>
  <c r="AK12" i="28"/>
  <c r="X21" i="28"/>
  <c r="I44" i="28"/>
  <c r="X18" i="28"/>
  <c r="X15" i="28"/>
  <c r="J12" i="2"/>
  <c r="I11" i="2"/>
  <c r="I12" i="2"/>
  <c r="G12" i="2"/>
  <c r="D11" i="2"/>
  <c r="D12" i="2"/>
  <c r="A11" i="2"/>
  <c r="A12" i="2"/>
  <c r="I10" i="2"/>
  <c r="D10" i="2"/>
  <c r="A10" i="2"/>
  <c r="E17" i="1"/>
  <c r="K4" i="27"/>
  <c r="J10" i="2"/>
  <c r="K5" i="27"/>
  <c r="J11" i="2"/>
  <c r="K6" i="27"/>
  <c r="K3" i="27"/>
  <c r="J9" i="2"/>
  <c r="I4" i="27"/>
  <c r="G10" i="2"/>
  <c r="I5" i="27"/>
  <c r="G11" i="2"/>
  <c r="I6" i="27"/>
  <c r="I3" i="27"/>
  <c r="I2" i="27"/>
  <c r="K2" i="27" s="1"/>
  <c r="J8" i="2" s="1"/>
  <c r="L7" i="27"/>
  <c r="M2" i="27" s="1"/>
  <c r="E3" i="2"/>
  <c r="E4" i="2"/>
  <c r="I4" i="2"/>
  <c r="A8" i="2"/>
  <c r="D8" i="2"/>
  <c r="I8" i="2"/>
  <c r="A9" i="2"/>
  <c r="D9" i="2"/>
  <c r="G9" i="2"/>
  <c r="I9" i="2"/>
  <c r="F3" i="1"/>
  <c r="F6" i="1"/>
  <c r="F7" i="1"/>
  <c r="F8" i="1"/>
  <c r="D15" i="1"/>
  <c r="D16" i="1"/>
  <c r="E18" i="1"/>
  <c r="E20" i="1"/>
  <c r="G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蒲郡市</author>
  </authors>
  <commentList>
    <comment ref="G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蒲郡市:</t>
        </r>
        <r>
          <rPr>
            <sz val="9"/>
            <color indexed="81"/>
            <rFont val="MS P ゴシック"/>
            <family val="3"/>
            <charset val="128"/>
          </rPr>
          <t xml:space="preserve">
←公共ますの種類と取付管の口径をリストから選択できます</t>
        </r>
      </text>
    </comment>
  </commentList>
</comments>
</file>

<file path=xl/sharedStrings.xml><?xml version="1.0" encoding="utf-8"?>
<sst xmlns="http://schemas.openxmlformats.org/spreadsheetml/2006/main" count="170" uniqueCount="138">
  <si>
    <t>請負者住所</t>
    <rPh sb="0" eb="2">
      <t>ウケオイ</t>
    </rPh>
    <rPh sb="2" eb="3">
      <t>シャ</t>
    </rPh>
    <rPh sb="3" eb="5">
      <t>ジュウショ</t>
    </rPh>
    <phoneticPr fontId="2"/>
  </si>
  <si>
    <t>下記のとおり完了しました。</t>
    <rPh sb="0" eb="2">
      <t>カキ</t>
    </rPh>
    <rPh sb="6" eb="8">
      <t>カンリョウ</t>
    </rPh>
    <phoneticPr fontId="2"/>
  </si>
  <si>
    <t>記</t>
    <rPh sb="0" eb="1">
      <t>キ</t>
    </rPh>
    <phoneticPr fontId="2"/>
  </si>
  <si>
    <t>路線等の名称</t>
    <rPh sb="0" eb="3">
      <t>ロセントウ</t>
    </rPh>
    <rPh sb="4" eb="6">
      <t>メイショウ</t>
    </rPh>
    <phoneticPr fontId="2"/>
  </si>
  <si>
    <t>契約締結年月日</t>
    <rPh sb="0" eb="2">
      <t>ケイヤク</t>
    </rPh>
    <rPh sb="2" eb="4">
      <t>テイケツ</t>
    </rPh>
    <rPh sb="4" eb="7">
      <t>ネンガッピ</t>
    </rPh>
    <phoneticPr fontId="2"/>
  </si>
  <si>
    <t>工期</t>
    <rPh sb="0" eb="2">
      <t>コウキ</t>
    </rPh>
    <phoneticPr fontId="2"/>
  </si>
  <si>
    <t>完了年月日</t>
    <rPh sb="0" eb="2">
      <t>カンリョウ</t>
    </rPh>
    <rPh sb="2" eb="5">
      <t>ネンガッピ</t>
    </rPh>
    <phoneticPr fontId="2"/>
  </si>
  <si>
    <t>完　　　　了　　　　届</t>
    <rPh sb="0" eb="1">
      <t>カン</t>
    </rPh>
    <rPh sb="5" eb="6">
      <t>リョウ</t>
    </rPh>
    <rPh sb="10" eb="11">
      <t>トドケ</t>
    </rPh>
    <phoneticPr fontId="2"/>
  </si>
  <si>
    <t>氏　　　名</t>
    <rPh sb="0" eb="1">
      <t>シ</t>
    </rPh>
    <rPh sb="4" eb="5">
      <t>メイ</t>
    </rPh>
    <phoneticPr fontId="2"/>
  </si>
  <si>
    <t>代表者氏名</t>
  </si>
  <si>
    <t>円</t>
    <rPh sb="0" eb="1">
      <t>エン</t>
    </rPh>
    <phoneticPr fontId="2"/>
  </si>
  <si>
    <r>
      <t>蒲　 郡　 市　 長　　</t>
    </r>
    <r>
      <rPr>
        <b/>
        <sz val="12"/>
        <rFont val="ＭＳ 明朝"/>
        <family val="1"/>
        <charset val="128"/>
      </rPr>
      <t>様</t>
    </r>
    <rPh sb="0" eb="1">
      <t>ガマ</t>
    </rPh>
    <rPh sb="3" eb="4">
      <t>グン</t>
    </rPh>
    <rPh sb="6" eb="7">
      <t>シ</t>
    </rPh>
    <rPh sb="9" eb="10">
      <t>チョウ</t>
    </rPh>
    <rPh sb="12" eb="13">
      <t>サマ</t>
    </rPh>
    <phoneticPr fontId="2"/>
  </si>
  <si>
    <t>確認番号</t>
    <rPh sb="0" eb="2">
      <t>カクニン</t>
    </rPh>
    <rPh sb="2" eb="4">
      <t>バンゴウ</t>
    </rPh>
    <phoneticPr fontId="2"/>
  </si>
  <si>
    <t>設計</t>
    <rPh sb="0" eb="2">
      <t>セッケイ</t>
    </rPh>
    <phoneticPr fontId="2"/>
  </si>
  <si>
    <t>編成もしくは種別</t>
    <rPh sb="0" eb="2">
      <t>ヘンセイ</t>
    </rPh>
    <rPh sb="6" eb="8">
      <t>シュベツ</t>
    </rPh>
    <phoneticPr fontId="2"/>
  </si>
  <si>
    <t>出　来　形　測　定　成　果　表</t>
    <rPh sb="0" eb="1">
      <t>デ</t>
    </rPh>
    <rPh sb="2" eb="3">
      <t>ライ</t>
    </rPh>
    <rPh sb="4" eb="5">
      <t>ガタ</t>
    </rPh>
    <rPh sb="6" eb="7">
      <t>ハカリ</t>
    </rPh>
    <rPh sb="8" eb="9">
      <t>サダム</t>
    </rPh>
    <rPh sb="10" eb="11">
      <t>シゲル</t>
    </rPh>
    <rPh sb="12" eb="13">
      <t>ハタシ</t>
    </rPh>
    <rPh sb="14" eb="15">
      <t>ヒョウ</t>
    </rPh>
    <phoneticPr fontId="2"/>
  </si>
  <si>
    <t>請負業者　</t>
    <rPh sb="0" eb="2">
      <t>ウケオイ</t>
    </rPh>
    <rPh sb="2" eb="4">
      <t>ギョウシャ</t>
    </rPh>
    <phoneticPr fontId="2"/>
  </si>
  <si>
    <t>完了</t>
    <rPh sb="0" eb="2">
      <t>カンリョウ</t>
    </rPh>
    <phoneticPr fontId="2"/>
  </si>
  <si>
    <t>※　ます設置深さは、ますの最深部で設計または実測し、単位はcmとする。</t>
    <rPh sb="4" eb="6">
      <t>セッチ</t>
    </rPh>
    <rPh sb="6" eb="7">
      <t>フカ</t>
    </rPh>
    <rPh sb="13" eb="16">
      <t>サイシンブ</t>
    </rPh>
    <rPh sb="17" eb="19">
      <t>セッケイ</t>
    </rPh>
    <rPh sb="22" eb="24">
      <t>ジッソク</t>
    </rPh>
    <rPh sb="26" eb="28">
      <t>タンイ</t>
    </rPh>
    <phoneticPr fontId="2"/>
  </si>
  <si>
    <t>ます設置深さ（cm）</t>
    <rPh sb="2" eb="4">
      <t>セッチ</t>
    </rPh>
    <rPh sb="4" eb="5">
      <t>フカ</t>
    </rPh>
    <phoneticPr fontId="2"/>
  </si>
  <si>
    <t>設計値(a)</t>
    <rPh sb="0" eb="2">
      <t>セッケイ</t>
    </rPh>
    <rPh sb="2" eb="3">
      <t>アタイ</t>
    </rPh>
    <phoneticPr fontId="2"/>
  </si>
  <si>
    <t>(b)－(a)</t>
    <phoneticPr fontId="2"/>
  </si>
  <si>
    <t>差(cm)</t>
    <phoneticPr fontId="2"/>
  </si>
  <si>
    <t>実測値(b)</t>
    <rPh sb="0" eb="2">
      <t>ジッソク</t>
    </rPh>
    <rPh sb="2" eb="3">
      <t>アタイ</t>
    </rPh>
    <phoneticPr fontId="2"/>
  </si>
  <si>
    <t>会社名</t>
    <rPh sb="0" eb="3">
      <t>カイシャメイ</t>
    </rPh>
    <phoneticPr fontId="2"/>
  </si>
  <si>
    <t>役職</t>
    <rPh sb="0" eb="2">
      <t>ヤクショク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</si>
  <si>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</si>
  <si>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</si>
  <si>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代表取締役</t>
  </si>
  <si>
    <t>契約締結日</t>
    <rPh sb="0" eb="2">
      <t>ケイヤク</t>
    </rPh>
    <rPh sb="2" eb="4">
      <t>テイケツ</t>
    </rPh>
    <rPh sb="4" eb="5">
      <t>ビ</t>
    </rPh>
    <phoneticPr fontId="2"/>
  </si>
  <si>
    <t>着手</t>
    <rPh sb="0" eb="2">
      <t>チャクシュ</t>
    </rPh>
    <phoneticPr fontId="2"/>
  </si>
  <si>
    <t>提出日</t>
    <rPh sb="0" eb="2">
      <t>テイシュツ</t>
    </rPh>
    <rPh sb="2" eb="3">
      <t>ビ</t>
    </rPh>
    <phoneticPr fontId="2"/>
  </si>
  <si>
    <t>排水設備番号</t>
    <rPh sb="0" eb="2">
      <t>ハイスイ</t>
    </rPh>
    <rPh sb="2" eb="4">
      <t>セツビ</t>
    </rPh>
    <rPh sb="4" eb="6">
      <t>バンゴウ</t>
    </rPh>
    <phoneticPr fontId="2"/>
  </si>
  <si>
    <t>設計値</t>
    <rPh sb="0" eb="2">
      <t>セッケイ</t>
    </rPh>
    <rPh sb="2" eb="3">
      <t>チ</t>
    </rPh>
    <phoneticPr fontId="2"/>
  </si>
  <si>
    <t>種別</t>
    <rPh sb="0" eb="2">
      <t>シュベツ</t>
    </rPh>
    <phoneticPr fontId="2"/>
  </si>
  <si>
    <t>実測値</t>
    <rPh sb="0" eb="2">
      <t>ジッソク</t>
    </rPh>
    <rPh sb="2" eb="3">
      <t>チ</t>
    </rPh>
    <phoneticPr fontId="2"/>
  </si>
  <si>
    <t>差</t>
    <rPh sb="0" eb="1">
      <t>サ</t>
    </rPh>
    <phoneticPr fontId="2"/>
  </si>
  <si>
    <t>金額</t>
    <rPh sb="0" eb="2">
      <t>キンガク</t>
    </rPh>
    <phoneticPr fontId="2"/>
  </si>
  <si>
    <t>金</t>
    <rPh sb="0" eb="1">
      <t>キン</t>
    </rPh>
    <phoneticPr fontId="2"/>
  </si>
  <si>
    <t>着手　　</t>
    <rPh sb="0" eb="2">
      <t>チャクシュ</t>
    </rPh>
    <phoneticPr fontId="2"/>
  </si>
  <si>
    <t>完了　</t>
    <rPh sb="0" eb="2">
      <t>カンリョウ</t>
    </rPh>
    <phoneticPr fontId="2"/>
  </si>
  <si>
    <t xml:space="preserve">    測定者　　　　　　　　　　　　　　　　　</t>
    <rPh sb="4" eb="6">
      <t>ソクテイ</t>
    </rPh>
    <rPh sb="6" eb="7">
      <t>シャ</t>
    </rPh>
    <phoneticPr fontId="2"/>
  </si>
  <si>
    <t>（名称・代表者）</t>
    <rPh sb="1" eb="3">
      <t>メイショウ</t>
    </rPh>
    <rPh sb="4" eb="7">
      <t>ダイヒョウシャ</t>
    </rPh>
    <phoneticPr fontId="2"/>
  </si>
  <si>
    <t>↑</t>
    <phoneticPr fontId="2"/>
  </si>
  <si>
    <t>Ｅ1234567</t>
  </si>
  <si>
    <t>蒲郡　太郎</t>
    <rPh sb="0" eb="2">
      <t>ガマゴオリ</t>
    </rPh>
    <rPh sb="3" eb="5">
      <t>タロウ</t>
    </rPh>
    <phoneticPr fontId="2"/>
  </si>
  <si>
    <t>蒲郡市旭町１７－１</t>
    <rPh sb="0" eb="3">
      <t>ガマゴオリシ</t>
    </rPh>
    <rPh sb="3" eb="5">
      <t>アサヒマチ</t>
    </rPh>
    <phoneticPr fontId="2"/>
  </si>
  <si>
    <t>実測値-設計値</t>
    <rPh sb="0" eb="2">
      <t>ジッソク</t>
    </rPh>
    <rPh sb="2" eb="3">
      <t>チ</t>
    </rPh>
    <rPh sb="4" eb="6">
      <t>セッケイ</t>
    </rPh>
    <rPh sb="6" eb="7">
      <t>チ</t>
    </rPh>
    <phoneticPr fontId="2"/>
  </si>
  <si>
    <t>φ100　Ｋ20</t>
    <phoneticPr fontId="2"/>
  </si>
  <si>
    <t>日付を入れないでください</t>
    <rPh sb="0" eb="2">
      <t>ヒヅケ</t>
    </rPh>
    <rPh sb="3" eb="4">
      <t>イ</t>
    </rPh>
    <phoneticPr fontId="2"/>
  </si>
  <si>
    <t>提出写真及び完了検査時の値と合わせてください</t>
    <rPh sb="0" eb="2">
      <t>テイシュツ</t>
    </rPh>
    <rPh sb="2" eb="4">
      <t>シャシン</t>
    </rPh>
    <rPh sb="4" eb="5">
      <t>オヨ</t>
    </rPh>
    <rPh sb="6" eb="8">
      <t>カンリョウ</t>
    </rPh>
    <rPh sb="8" eb="10">
      <t>ケンサ</t>
    </rPh>
    <rPh sb="10" eb="11">
      <t>ジ</t>
    </rPh>
    <rPh sb="12" eb="13">
      <t>アタイ</t>
    </rPh>
    <rPh sb="14" eb="15">
      <t>ア</t>
    </rPh>
    <phoneticPr fontId="2"/>
  </si>
  <si>
    <t>令和　　年　　月　　日</t>
    <rPh sb="0" eb="2">
      <t>レイワ</t>
    </rPh>
    <phoneticPr fontId="2"/>
  </si>
  <si>
    <t>令和</t>
    <rPh sb="0" eb="2">
      <t>レイワ</t>
    </rPh>
    <phoneticPr fontId="2"/>
  </si>
  <si>
    <t>蒲郡市旭町１７－１地内</t>
    <rPh sb="0" eb="3">
      <t>ガマゴオリシ</t>
    </rPh>
    <rPh sb="3" eb="4">
      <t>アサヒ</t>
    </rPh>
    <rPh sb="4" eb="5">
      <t>マチ</t>
    </rPh>
    <rPh sb="9" eb="11">
      <t>チナイ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</si>
  <si>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</si>
  <si>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責任技術者名</t>
    <rPh sb="0" eb="2">
      <t>セキニン</t>
    </rPh>
    <rPh sb="2" eb="5">
      <t>ギジュツシャ</t>
    </rPh>
    <rPh sb="5" eb="6">
      <t>メイ</t>
    </rPh>
    <phoneticPr fontId="2"/>
  </si>
  <si>
    <t>蒲郡　次郎</t>
    <rPh sb="0" eb="2">
      <t>ガマゴオリ</t>
    </rPh>
    <rPh sb="3" eb="5">
      <t>ジロウ</t>
    </rPh>
    <phoneticPr fontId="2"/>
  </si>
  <si>
    <t>※2cm以内</t>
    <rPh sb="4" eb="6">
      <t>イナイ</t>
    </rPh>
    <phoneticPr fontId="2"/>
  </si>
  <si>
    <t>請求書用</t>
    <rPh sb="0" eb="4">
      <t>セイキュウショヨウ</t>
    </rPh>
    <phoneticPr fontId="2"/>
  </si>
  <si>
    <t>入力しない</t>
    <rPh sb="0" eb="2">
      <t>ニュウリョク</t>
    </rPh>
    <phoneticPr fontId="2"/>
  </si>
  <si>
    <t>他の場所、水替等あれば記入</t>
    <rPh sb="0" eb="1">
      <t>ホカ</t>
    </rPh>
    <rPh sb="2" eb="4">
      <t>バショ</t>
    </rPh>
    <rPh sb="5" eb="7">
      <t>ミズカ</t>
    </rPh>
    <rPh sb="7" eb="8">
      <t>トウ</t>
    </rPh>
    <rPh sb="11" eb="13">
      <t>キニュウ</t>
    </rPh>
    <phoneticPr fontId="2"/>
  </si>
  <si>
    <t>　　公共ます設置工事</t>
    <rPh sb="2" eb="3">
      <t>コウ</t>
    </rPh>
    <rPh sb="3" eb="4">
      <t>トモ</t>
    </rPh>
    <rPh sb="6" eb="7">
      <t>セツ</t>
    </rPh>
    <rPh sb="7" eb="8">
      <t>オキ</t>
    </rPh>
    <rPh sb="8" eb="10">
      <t>コウジ</t>
    </rPh>
    <phoneticPr fontId="2"/>
  </si>
  <si>
    <t>　なお、検査の結果、合格のときは、工事目的物を引渡します。</t>
    <rPh sb="4" eb="6">
      <t>ケンサ</t>
    </rPh>
    <rPh sb="7" eb="9">
      <t>ケッカ</t>
    </rPh>
    <rPh sb="10" eb="12">
      <t>ゴウカク</t>
    </rPh>
    <rPh sb="17" eb="19">
      <t>コウジ</t>
    </rPh>
    <rPh sb="19" eb="22">
      <t>モクテキブツ</t>
    </rPh>
    <rPh sb="23" eb="25">
      <t>ヒキワタ</t>
    </rPh>
    <phoneticPr fontId="2"/>
  </si>
  <si>
    <t>工事場所</t>
    <rPh sb="0" eb="2">
      <t>コウジ</t>
    </rPh>
    <rPh sb="2" eb="4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</si>
  <si>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</si>
  <si>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公　共　ま　す　設　置　工　事</t>
    <rPh sb="0" eb="1">
      <t>コウ</t>
    </rPh>
    <rPh sb="2" eb="3">
      <t>トモ</t>
    </rPh>
    <rPh sb="8" eb="9">
      <t>セツ</t>
    </rPh>
    <rPh sb="10" eb="11">
      <t>オキ</t>
    </rPh>
    <rPh sb="12" eb="13">
      <t>コウ</t>
    </rPh>
    <rPh sb="14" eb="15">
      <t>コト</t>
    </rPh>
    <phoneticPr fontId="2"/>
  </si>
  <si>
    <t>　　１．工事名</t>
    <rPh sb="4" eb="6">
      <t>コウジ</t>
    </rPh>
    <rPh sb="6" eb="7">
      <t>メイ</t>
    </rPh>
    <phoneticPr fontId="2"/>
  </si>
  <si>
    <t>　　２．工事場所</t>
    <rPh sb="4" eb="6">
      <t>コウジ</t>
    </rPh>
    <rPh sb="6" eb="7">
      <t>バ</t>
    </rPh>
    <rPh sb="7" eb="8">
      <t>ショ</t>
    </rPh>
    <phoneticPr fontId="2"/>
  </si>
  <si>
    <t>株式会社　蒲郡設備</t>
    <rPh sb="0" eb="4">
      <t>カブシキガイシャ</t>
    </rPh>
    <rPh sb="5" eb="7">
      <t>ガマゴオリ</t>
    </rPh>
    <rPh sb="7" eb="9">
      <t>セツビ</t>
    </rPh>
    <phoneticPr fontId="2"/>
  </si>
  <si>
    <t>種別リスト</t>
    <rPh sb="0" eb="2">
      <t>シュベツ</t>
    </rPh>
    <phoneticPr fontId="2"/>
  </si>
  <si>
    <t>φ100　K20</t>
    <phoneticPr fontId="2"/>
  </si>
  <si>
    <t>φ100　K20Y</t>
    <phoneticPr fontId="2"/>
  </si>
  <si>
    <t>φ100　K30</t>
    <phoneticPr fontId="2"/>
  </si>
  <si>
    <t>φ100　K30Y</t>
    <phoneticPr fontId="2"/>
  </si>
  <si>
    <t>φ150　K20</t>
    <phoneticPr fontId="2"/>
  </si>
  <si>
    <t>φ150　K20Y</t>
    <phoneticPr fontId="2"/>
  </si>
  <si>
    <t>φ150　K30</t>
    <phoneticPr fontId="2"/>
  </si>
  <si>
    <t>φ150　K30Y</t>
    <phoneticPr fontId="2"/>
  </si>
  <si>
    <t>取付管口径・公共ます種別を選択</t>
    <rPh sb="0" eb="2">
      <t>トリツケ</t>
    </rPh>
    <rPh sb="2" eb="3">
      <t>カン</t>
    </rPh>
    <rPh sb="3" eb="5">
      <t>コウケイ</t>
    </rPh>
    <rPh sb="6" eb="8">
      <t>コウキョウ</t>
    </rPh>
    <rPh sb="10" eb="12">
      <t>シュベツ</t>
    </rPh>
    <rPh sb="13" eb="15">
      <t>センタク</t>
    </rPh>
    <phoneticPr fontId="2"/>
  </si>
  <si>
    <t>※自動計算</t>
    <rPh sb="1" eb="5">
      <t>ジドウケイサン</t>
    </rPh>
    <phoneticPr fontId="2"/>
  </si>
  <si>
    <t>5cm刻みで反映（入力しない）</t>
    <rPh sb="3" eb="4">
      <t>キザ</t>
    </rPh>
    <rPh sb="6" eb="8">
      <t>ハンエイ</t>
    </rPh>
    <rPh sb="9" eb="11">
      <t>ニュウリョク</t>
    </rPh>
    <phoneticPr fontId="2"/>
  </si>
  <si>
    <t>※リストから選択</t>
    <rPh sb="6" eb="8">
      <t>センタク</t>
    </rPh>
    <phoneticPr fontId="2"/>
  </si>
  <si>
    <t>金額を入れないでください</t>
    <rPh sb="0" eb="2">
      <t>キンガク</t>
    </rPh>
    <rPh sb="3" eb="4">
      <t>イ</t>
    </rPh>
    <phoneticPr fontId="2"/>
  </si>
  <si>
    <t>工事名</t>
    <rPh sb="0" eb="2">
      <t>コウジ</t>
    </rPh>
    <rPh sb="2" eb="3">
      <t>メイ</t>
    </rPh>
    <phoneticPr fontId="2"/>
  </si>
  <si>
    <t>※複数ある場合は下に続けてもらって構いません</t>
    <rPh sb="1" eb="3">
      <t>フクスウ</t>
    </rPh>
    <rPh sb="5" eb="7">
      <t>バアイ</t>
    </rPh>
    <rPh sb="8" eb="9">
      <t>シタ</t>
    </rPh>
    <rPh sb="10" eb="11">
      <t>ツヅ</t>
    </rPh>
    <rPh sb="17" eb="18">
      <t>カマ</t>
    </rPh>
    <phoneticPr fontId="2"/>
  </si>
  <si>
    <t>請　 求　 書</t>
    <rPh sb="0" eb="1">
      <t>ショウ</t>
    </rPh>
    <rPh sb="3" eb="4">
      <t>モトム</t>
    </rPh>
    <rPh sb="6" eb="7">
      <t>ショ</t>
    </rPh>
    <phoneticPr fontId="16"/>
  </si>
  <si>
    <t>〔</t>
    <phoneticPr fontId="16"/>
  </si>
  <si>
    <t>工事及び</t>
  </si>
  <si>
    <t>〕</t>
    <phoneticPr fontId="16"/>
  </si>
  <si>
    <t>業務委託用</t>
    <rPh sb="0" eb="2">
      <t>ギョウム</t>
    </rPh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</si>
  <si>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</si>
  <si>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</si>
  <si>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日</t>
    <rPh sb="0" eb="1">
      <t>ニチ</t>
    </rPh>
    <phoneticPr fontId="16"/>
  </si>
  <si>
    <t>蒲 郡 市 長  殿</t>
  </si>
  <si>
    <t>〔適格請求書発行事業者登録番号〕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5">
      <t>トウロクバンゴウ</t>
    </rPh>
    <phoneticPr fontId="16"/>
  </si>
  <si>
    <t>T</t>
    <phoneticPr fontId="16"/>
  </si>
  <si>
    <t>住　 所</t>
    <phoneticPr fontId="16"/>
  </si>
  <si>
    <t>所 在 地</t>
    <rPh sb="0" eb="1">
      <t>ショ</t>
    </rPh>
    <rPh sb="2" eb="3">
      <t>ザイ</t>
    </rPh>
    <rPh sb="4" eb="5">
      <t>チ</t>
    </rPh>
    <phoneticPr fontId="16"/>
  </si>
  <si>
    <t>氏　 名</t>
  </si>
  <si>
    <t>名称及び</t>
    <phoneticPr fontId="16"/>
  </si>
  <si>
    <t>下記のとおり請求します。</t>
    <rPh sb="0" eb="2">
      <t>カキ</t>
    </rPh>
    <rPh sb="6" eb="8">
      <t>セイキュウ</t>
    </rPh>
    <phoneticPr fontId="16"/>
  </si>
  <si>
    <t>金額</t>
    <rPh sb="0" eb="2">
      <t>キンガク</t>
    </rPh>
    <phoneticPr fontId="16"/>
  </si>
  <si>
    <t>百</t>
    <rPh sb="0" eb="1">
      <t>ヒャク</t>
    </rPh>
    <phoneticPr fontId="16"/>
  </si>
  <si>
    <t>十</t>
    <rPh sb="0" eb="1">
      <t>ジュウ</t>
    </rPh>
    <phoneticPr fontId="16"/>
  </si>
  <si>
    <t>億</t>
    <rPh sb="0" eb="1">
      <t>オク</t>
    </rPh>
    <phoneticPr fontId="16"/>
  </si>
  <si>
    <t>千</t>
    <rPh sb="0" eb="1">
      <t>セン</t>
    </rPh>
    <phoneticPr fontId="16"/>
  </si>
  <si>
    <t>万</t>
    <rPh sb="0" eb="1">
      <t>マン</t>
    </rPh>
    <phoneticPr fontId="16"/>
  </si>
  <si>
    <t>円</t>
    <rPh sb="0" eb="1">
      <t>エン</t>
    </rPh>
    <phoneticPr fontId="16"/>
  </si>
  <si>
    <t>債権者登録番号</t>
    <rPh sb="0" eb="3">
      <t>サイケンシャ</t>
    </rPh>
    <rPh sb="3" eb="5">
      <t>トウロク</t>
    </rPh>
    <rPh sb="5" eb="7">
      <t>バンゴウ</t>
    </rPh>
    <phoneticPr fontId="16"/>
  </si>
  <si>
    <t>支払方法</t>
    <rPh sb="0" eb="2">
      <t>シハライ</t>
    </rPh>
    <rPh sb="2" eb="4">
      <t>ホウホウ</t>
    </rPh>
    <phoneticPr fontId="16"/>
  </si>
  <si>
    <t>振　 　 込　　  先</t>
    <phoneticPr fontId="16"/>
  </si>
  <si>
    <t>種 目</t>
    <rPh sb="0" eb="1">
      <t>シュ</t>
    </rPh>
    <rPh sb="2" eb="3">
      <t>メ</t>
    </rPh>
    <phoneticPr fontId="16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</si>
  <si>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6"/>
  </si>
  <si>
    <t>信用金庫</t>
    <rPh sb="0" eb="2">
      <t>シンヨウ</t>
    </rPh>
    <rPh sb="2" eb="4">
      <t>キンコ</t>
    </rPh>
    <phoneticPr fontId="16"/>
  </si>
  <si>
    <t>当 座　　　普 通</t>
    <rPh sb="0" eb="1">
      <t>トウ</t>
    </rPh>
    <rPh sb="2" eb="3">
      <t>ザ</t>
    </rPh>
    <rPh sb="6" eb="7">
      <t>アマネ</t>
    </rPh>
    <rPh sb="8" eb="9">
      <t>ツウ</t>
    </rPh>
    <phoneticPr fontId="16"/>
  </si>
  <si>
    <t>窓口払</t>
    <rPh sb="0" eb="2">
      <t>マドグチ</t>
    </rPh>
    <rPh sb="2" eb="3">
      <t>バライ</t>
    </rPh>
    <phoneticPr fontId="16"/>
  </si>
  <si>
    <t>振　込</t>
    <rPh sb="0" eb="1">
      <t>シン</t>
    </rPh>
    <rPh sb="2" eb="3">
      <t>コミ</t>
    </rPh>
    <phoneticPr fontId="16"/>
  </si>
  <si>
    <t>銀　　行</t>
    <rPh sb="0" eb="1">
      <t>ギン</t>
    </rPh>
    <rPh sb="3" eb="4">
      <t>ギョウ</t>
    </rPh>
    <phoneticPr fontId="16"/>
  </si>
  <si>
    <t>フ　リ　ガ　ナ</t>
    <phoneticPr fontId="16"/>
  </si>
  <si>
    <t>店</t>
  </si>
  <si>
    <t>口 座 名 義 人</t>
    <phoneticPr fontId="16"/>
  </si>
  <si>
    <t>農　　協</t>
    <rPh sb="0" eb="1">
      <t>ノウ</t>
    </rPh>
    <rPh sb="3" eb="4">
      <t>キョウ</t>
    </rPh>
    <phoneticPr fontId="16"/>
  </si>
  <si>
    <t>工 事 名
（委託名）</t>
    <rPh sb="0" eb="1">
      <t>タクミ</t>
    </rPh>
    <rPh sb="2" eb="3">
      <t>コト</t>
    </rPh>
    <rPh sb="4" eb="5">
      <t>メイ</t>
    </rPh>
    <rPh sb="7" eb="9">
      <t>イタク</t>
    </rPh>
    <rPh sb="9" eb="10">
      <t>メイ</t>
    </rPh>
    <phoneticPr fontId="16"/>
  </si>
  <si>
    <t>工事場所
(委託場所)</t>
    <rPh sb="0" eb="2">
      <t>コウジ</t>
    </rPh>
    <rPh sb="2" eb="4">
      <t>バショ</t>
    </rPh>
    <rPh sb="6" eb="8">
      <t>イタク</t>
    </rPh>
    <rPh sb="8" eb="10">
      <t>バショ</t>
    </rPh>
    <phoneticPr fontId="16"/>
  </si>
  <si>
    <t>路線名等</t>
    <rPh sb="0" eb="2">
      <t>ロセン</t>
    </rPh>
    <rPh sb="2" eb="3">
      <t>メイ</t>
    </rPh>
    <rPh sb="3" eb="4">
      <t>ナド</t>
    </rPh>
    <phoneticPr fontId="16"/>
  </si>
  <si>
    <t>今回引渡し対象額（完了や部分引渡し時は前払金含む）</t>
    <rPh sb="0" eb="2">
      <t>コンカイ</t>
    </rPh>
    <rPh sb="2" eb="4">
      <t>ヒキワタ</t>
    </rPh>
    <rPh sb="5" eb="7">
      <t>タイショウ</t>
    </rPh>
    <rPh sb="7" eb="8">
      <t>ガク</t>
    </rPh>
    <rPh sb="9" eb="11">
      <t>カンリョウ</t>
    </rPh>
    <rPh sb="12" eb="14">
      <t>ブブン</t>
    </rPh>
    <rPh sb="14" eb="16">
      <t>ヒキワタ</t>
    </rPh>
    <rPh sb="17" eb="18">
      <t>ジ</t>
    </rPh>
    <rPh sb="19" eb="21">
      <t>マエハラ</t>
    </rPh>
    <rPh sb="21" eb="22">
      <t>キン</t>
    </rPh>
    <rPh sb="22" eb="23">
      <t>フク</t>
    </rPh>
    <phoneticPr fontId="16"/>
  </si>
  <si>
    <t>10%対象金額(税込)</t>
    <phoneticPr fontId="16"/>
  </si>
  <si>
    <t>消費税額</t>
    <phoneticPr fontId="16"/>
  </si>
  <si>
    <t>内訳</t>
    <rPh sb="0" eb="2">
      <t>ウチワケ</t>
    </rPh>
    <phoneticPr fontId="16"/>
  </si>
  <si>
    <t>請負金額</t>
    <rPh sb="0" eb="2">
      <t>ウケオイ</t>
    </rPh>
    <rPh sb="2" eb="4">
      <t>キンガク</t>
    </rPh>
    <phoneticPr fontId="16"/>
  </si>
  <si>
    <t>前払金額</t>
    <rPh sb="3" eb="4">
      <t>ガク</t>
    </rPh>
    <phoneticPr fontId="16"/>
  </si>
  <si>
    <t>(中間前払金含む)</t>
    <phoneticPr fontId="16"/>
  </si>
  <si>
    <t>部分払額</t>
    <rPh sb="0" eb="2">
      <t>ブブン</t>
    </rPh>
    <rPh sb="2" eb="3">
      <t>ハラ</t>
    </rPh>
    <rPh sb="3" eb="4">
      <t>ガク</t>
    </rPh>
    <phoneticPr fontId="16"/>
  </si>
  <si>
    <t>今回請求額</t>
    <rPh sb="0" eb="2">
      <t>コンカイ</t>
    </rPh>
    <rPh sb="2" eb="4">
      <t>セイキュウ</t>
    </rPh>
    <rPh sb="4" eb="5">
      <t>ガク</t>
    </rPh>
    <phoneticPr fontId="16"/>
  </si>
  <si>
    <t>差引残額</t>
    <rPh sb="0" eb="2">
      <t>サシヒキ</t>
    </rPh>
    <rPh sb="2" eb="4">
      <t>ザンガク</t>
    </rPh>
    <phoneticPr fontId="16"/>
  </si>
  <si>
    <t>公共ます設置工事</t>
    <rPh sb="0" eb="2">
      <t>コウキョウ</t>
    </rPh>
    <rPh sb="4" eb="8">
      <t>セッチコウジ</t>
    </rPh>
    <phoneticPr fontId="2"/>
  </si>
  <si>
    <t>適格請求書発行事業者登録番号</t>
    <rPh sb="0" eb="5">
      <t>テキカクセイキュウショ</t>
    </rPh>
    <rPh sb="5" eb="14">
      <t>ハッコウジギョウシャトウロクバンゴウ</t>
    </rPh>
    <phoneticPr fontId="2"/>
  </si>
  <si>
    <r>
      <t>適格請求書発行事業者登録番号（インボイス登録番号）のうち、</t>
    </r>
    <r>
      <rPr>
        <b/>
        <u/>
        <sz val="11"/>
        <color indexed="10"/>
        <rFont val="ＭＳ Ｐゴシック"/>
        <family val="3"/>
        <charset val="128"/>
      </rPr>
      <t>数字部分</t>
    </r>
    <r>
      <rPr>
        <sz val="11"/>
        <color indexed="10"/>
        <rFont val="ＭＳ Ｐゴシック"/>
        <family val="3"/>
        <charset val="128"/>
      </rPr>
      <t>を入力してください。</t>
    </r>
    <rPh sb="0" eb="5">
      <t>テキカクセイキュウショ</t>
    </rPh>
    <rPh sb="5" eb="14">
      <t>ハッコウジギョウシャトウロクバンゴウ</t>
    </rPh>
    <rPh sb="20" eb="24">
      <t>トウロクバンゴウ</t>
    </rPh>
    <rPh sb="29" eb="33">
      <t>スウジブブン</t>
    </rPh>
    <rPh sb="34" eb="3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</si>
</sst>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0_ "/>
    <numFmt numFmtId="179" formatCode="\ \ \ \ \ \ \ \ \ \ \ \ \ \ \ [$-411]ggge&quot;年&quot;m&quot;月&quot;d&quot;日&quot;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20"/>
      <color indexed="12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rgb="FF0066FF"/>
      <name val="ＭＳ 明朝"/>
      <family val="1"/>
      <charset val="128"/>
    </font>
    <font>
      <sz val="12"/>
      <color rgb="FF0066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9"/>
      <color rgb="FF0000FF"/>
      <name val="ＭＳ 明朝"/>
      <family val="1"/>
      <charset val="128"/>
    </font>
    <font>
      <sz val="12"/>
      <color rgb="FF0000FF"/>
      <name val="ＭＳ ゴシック"/>
      <family val="3"/>
      <charset val="128"/>
    </font>
    <font>
      <sz val="16"/>
      <color rgb="FF0000FF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dotted">
        <color rgb="FFFF0000"/>
      </left>
      <right/>
      <top style="hair">
        <color indexed="64"/>
      </top>
      <bottom/>
      <diagonal/>
    </border>
    <border>
      <left style="dotted">
        <color rgb="FFFF0000"/>
      </left>
      <right/>
      <top/>
      <bottom style="hair">
        <color indexed="64"/>
      </bottom>
      <diagonal/>
    </border>
    <border>
      <left/>
      <right style="dotted">
        <color rgb="FFFF0000"/>
      </right>
      <top style="hair">
        <color indexed="64"/>
      </top>
      <bottom/>
      <diagonal/>
    </border>
    <border>
      <left/>
      <right style="dotted">
        <color rgb="FFFF0000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distributed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/>
    </xf>
    <xf numFmtId="5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177" fontId="4" fillId="0" borderId="7" xfId="0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77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/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0" fillId="0" borderId="0" xfId="0" applyFont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shrinkToFit="1"/>
    </xf>
    <xf numFmtId="0" fontId="10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shrinkToFit="1"/>
    </xf>
    <xf numFmtId="0" fontId="13" fillId="0" borderId="0" xfId="0" applyFont="1"/>
    <xf numFmtId="0" fontId="0" fillId="0" borderId="0" xfId="0" applyAlignment="1">
      <alignment vertical="center" wrapText="1" shrinkToFit="1"/>
    </xf>
    <xf numFmtId="0" fontId="31" fillId="0" borderId="0" xfId="0" applyFont="1"/>
    <xf numFmtId="176" fontId="0" fillId="0" borderId="0" xfId="0" applyNumberFormat="1" applyFill="1"/>
    <xf numFmtId="176" fontId="0" fillId="2" borderId="0" xfId="0" applyNumberFormat="1" applyFill="1"/>
    <xf numFmtId="0" fontId="0" fillId="2" borderId="0" xfId="0" applyNumberFormat="1" applyFill="1"/>
    <xf numFmtId="0" fontId="0" fillId="2" borderId="0" xfId="0" applyFill="1"/>
    <xf numFmtId="0" fontId="0" fillId="0" borderId="0" xfId="0" applyNumberFormat="1" applyFill="1"/>
    <xf numFmtId="0" fontId="0" fillId="0" borderId="0" xfId="0" applyFill="1"/>
    <xf numFmtId="38" fontId="32" fillId="0" borderId="0" xfId="1" applyFont="1" applyFill="1"/>
    <xf numFmtId="0" fontId="0" fillId="0" borderId="0" xfId="0" applyFill="1" applyAlignment="1">
      <alignment shrinkToFit="1"/>
    </xf>
    <xf numFmtId="38" fontId="12" fillId="0" borderId="0" xfId="1" applyFont="1" applyFill="1"/>
    <xf numFmtId="0" fontId="13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28" xfId="0" applyFont="1" applyBorder="1"/>
    <xf numFmtId="0" fontId="14" fillId="0" borderId="29" xfId="0" applyFont="1" applyBorder="1"/>
    <xf numFmtId="0" fontId="14" fillId="0" borderId="30" xfId="0" applyFont="1" applyBorder="1"/>
    <xf numFmtId="0" fontId="15" fillId="0" borderId="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4" fillId="0" borderId="32" xfId="0" applyFont="1" applyBorder="1"/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3" fillId="0" borderId="31" xfId="0" applyFont="1" applyBorder="1" applyAlignment="1"/>
    <xf numFmtId="0" fontId="3" fillId="0" borderId="0" xfId="0" applyFont="1" applyBorder="1" applyAlignment="1"/>
    <xf numFmtId="0" fontId="18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9" fillId="0" borderId="3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31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3" borderId="0" xfId="0" applyFont="1" applyFill="1" applyBorder="1" applyAlignment="1">
      <alignment horizontal="center" vertical="center"/>
    </xf>
    <xf numFmtId="0" fontId="14" fillId="3" borderId="0" xfId="0" applyFont="1" applyFill="1" applyBorder="1"/>
    <xf numFmtId="0" fontId="14" fillId="3" borderId="0" xfId="0" applyFont="1" applyFill="1" applyBorder="1" applyAlignment="1"/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4" fillId="0" borderId="31" xfId="0" applyFont="1" applyBorder="1"/>
    <xf numFmtId="0" fontId="17" fillId="0" borderId="0" xfId="0" applyFont="1" applyBorder="1" applyAlignment="1"/>
    <xf numFmtId="38" fontId="33" fillId="0" borderId="0" xfId="1" applyFont="1" applyBorder="1" applyAlignment="1"/>
    <xf numFmtId="38" fontId="34" fillId="0" borderId="0" xfId="1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4" fillId="0" borderId="3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3" fillId="0" borderId="34" xfId="0" applyFont="1" applyBorder="1" applyAlignment="1">
      <alignment vertical="center" textRotation="255" shrinkToFit="1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/>
    <xf numFmtId="0" fontId="0" fillId="0" borderId="38" xfId="0" applyBorder="1" applyAlignment="1"/>
    <xf numFmtId="0" fontId="14" fillId="0" borderId="10" xfId="0" applyFont="1" applyBorder="1"/>
    <xf numFmtId="0" fontId="14" fillId="0" borderId="34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37" fillId="0" borderId="10" xfId="0" applyFont="1" applyBorder="1" applyAlignment="1">
      <alignment vertical="center" wrapText="1"/>
    </xf>
    <xf numFmtId="0" fontId="14" fillId="0" borderId="38" xfId="0" applyFont="1" applyBorder="1" applyAlignment="1">
      <alignment horizontal="center"/>
    </xf>
    <xf numFmtId="0" fontId="14" fillId="0" borderId="19" xfId="0" applyFont="1" applyBorder="1" applyAlignment="1">
      <alignment horizontal="left" vertical="top"/>
    </xf>
    <xf numFmtId="0" fontId="18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distributed" vertical="center"/>
    </xf>
    <xf numFmtId="38" fontId="38" fillId="0" borderId="2" xfId="1" applyFont="1" applyBorder="1" applyAlignment="1">
      <alignment vertical="center"/>
    </xf>
    <xf numFmtId="0" fontId="14" fillId="0" borderId="10" xfId="0" applyFont="1" applyBorder="1" applyAlignment="1">
      <alignment horizontal="distributed" vertical="center"/>
    </xf>
    <xf numFmtId="38" fontId="38" fillId="0" borderId="10" xfId="1" applyFont="1" applyBorder="1" applyAlignment="1">
      <alignment vertical="center"/>
    </xf>
    <xf numFmtId="0" fontId="5" fillId="0" borderId="2" xfId="0" applyFont="1" applyBorder="1" applyAlignment="1">
      <alignment horizontal="distributed"/>
    </xf>
    <xf numFmtId="0" fontId="14" fillId="0" borderId="2" xfId="0" applyFont="1" applyBorder="1" applyAlignment="1"/>
    <xf numFmtId="0" fontId="14" fillId="0" borderId="3" xfId="0" applyFont="1" applyBorder="1" applyAlignment="1"/>
    <xf numFmtId="0" fontId="5" fillId="0" borderId="10" xfId="0" applyFont="1" applyBorder="1" applyAlignment="1">
      <alignment horizontal="distributed"/>
    </xf>
    <xf numFmtId="38" fontId="39" fillId="0" borderId="2" xfId="1" applyFont="1" applyBorder="1" applyAlignment="1">
      <alignment vertical="center"/>
    </xf>
    <xf numFmtId="38" fontId="39" fillId="0" borderId="10" xfId="1" applyFont="1" applyBorder="1" applyAlignment="1">
      <alignment vertical="center"/>
    </xf>
    <xf numFmtId="0" fontId="14" fillId="0" borderId="39" xfId="0" applyFont="1" applyBorder="1"/>
    <xf numFmtId="0" fontId="14" fillId="0" borderId="40" xfId="0" applyFont="1" applyBorder="1"/>
    <xf numFmtId="0" fontId="14" fillId="0" borderId="41" xfId="0" applyFont="1" applyBorder="1"/>
    <xf numFmtId="0" fontId="18" fillId="0" borderId="41" xfId="0" applyFont="1" applyBorder="1" applyAlignment="1">
      <alignment horizontal="distributed" vertical="center"/>
    </xf>
    <xf numFmtId="38" fontId="0" fillId="0" borderId="41" xfId="1" applyFont="1" applyBorder="1" applyAlignment="1">
      <alignment vertical="center"/>
    </xf>
    <xf numFmtId="0" fontId="14" fillId="0" borderId="41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2" xfId="0" applyFont="1" applyBorder="1"/>
    <xf numFmtId="0" fontId="18" fillId="0" borderId="0" xfId="0" applyFont="1" applyBorder="1" applyAlignment="1">
      <alignment horizontal="distributed" vertical="center"/>
    </xf>
    <xf numFmtId="38" fontId="0" fillId="0" borderId="0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40" fillId="0" borderId="43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78" fontId="0" fillId="2" borderId="0" xfId="0" applyNumberFormat="1" applyFill="1"/>
    <xf numFmtId="0" fontId="0" fillId="0" borderId="0" xfId="0" applyAlignment="1">
      <alignment wrapText="1"/>
    </xf>
    <xf numFmtId="0" fontId="30" fillId="0" borderId="77" xfId="0" applyFont="1" applyBorder="1" applyAlignment="1">
      <alignment wrapText="1"/>
    </xf>
    <xf numFmtId="0" fontId="0" fillId="0" borderId="78" xfId="0" applyBorder="1" applyAlignment="1">
      <alignment wrapText="1"/>
    </xf>
    <xf numFmtId="0" fontId="0" fillId="0" borderId="79" xfId="0" applyBorder="1" applyAlignment="1">
      <alignment wrapTex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top" wrapText="1" shrinkToFit="1"/>
    </xf>
    <xf numFmtId="0" fontId="0" fillId="0" borderId="0" xfId="0" applyFont="1" applyAlignment="1">
      <alignment wrapText="1"/>
    </xf>
    <xf numFmtId="0" fontId="0" fillId="0" borderId="0" xfId="0" applyAlignment="1">
      <alignment wrapText="1" shrinkToFi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left" vertical="center"/>
    </xf>
    <xf numFmtId="179" fontId="4" fillId="0" borderId="7" xfId="0" applyNumberFormat="1" applyFont="1" applyBorder="1" applyAlignment="1">
      <alignment horizontal="left" vertical="center"/>
    </xf>
    <xf numFmtId="179" fontId="4" fillId="0" borderId="22" xfId="0" applyNumberFormat="1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176" fontId="4" fillId="0" borderId="48" xfId="0" applyNumberFormat="1" applyFont="1" applyBorder="1" applyAlignment="1">
      <alignment horizontal="left" vertical="center"/>
    </xf>
    <xf numFmtId="176" fontId="4" fillId="0" borderId="49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0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3" borderId="5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14" fillId="0" borderId="3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3" borderId="80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distributed"/>
    </xf>
    <xf numFmtId="0" fontId="14" fillId="0" borderId="76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 wrapText="1"/>
    </xf>
    <xf numFmtId="0" fontId="25" fillId="0" borderId="35" xfId="0" applyFont="1" applyBorder="1" applyAlignment="1">
      <alignment horizontal="distributed" vertical="center"/>
    </xf>
    <xf numFmtId="0" fontId="14" fillId="0" borderId="0" xfId="0" applyFont="1" applyBorder="1" applyAlignment="1">
      <alignment horizontal="right"/>
    </xf>
    <xf numFmtId="0" fontId="3" fillId="0" borderId="61" xfId="0" applyFont="1" applyBorder="1" applyAlignment="1">
      <alignment horizontal="center" vertical="center" textRotation="255" shrinkToFit="1"/>
    </xf>
    <xf numFmtId="0" fontId="3" fillId="0" borderId="62" xfId="0" applyFont="1" applyBorder="1" applyAlignment="1">
      <alignment horizontal="center" vertical="center" textRotation="255" shrinkToFit="1"/>
    </xf>
    <xf numFmtId="0" fontId="3" fillId="0" borderId="63" xfId="0" applyFont="1" applyBorder="1" applyAlignment="1">
      <alignment horizontal="center" vertical="center" textRotation="255" shrinkToFit="1"/>
    </xf>
    <xf numFmtId="0" fontId="3" fillId="0" borderId="64" xfId="0" applyFont="1" applyBorder="1" applyAlignment="1">
      <alignment horizontal="center" vertical="center" textRotation="255" shrinkToFit="1"/>
    </xf>
    <xf numFmtId="0" fontId="3" fillId="0" borderId="65" xfId="0" applyFont="1" applyBorder="1" applyAlignment="1">
      <alignment horizontal="center" vertical="center" textRotation="255" shrinkToFit="1"/>
    </xf>
    <xf numFmtId="0" fontId="3" fillId="0" borderId="58" xfId="0" applyFont="1" applyBorder="1" applyAlignment="1">
      <alignment horizontal="center" vertical="center" textRotation="255" shrinkToFit="1"/>
    </xf>
    <xf numFmtId="0" fontId="3" fillId="0" borderId="66" xfId="0" applyFont="1" applyBorder="1" applyAlignment="1">
      <alignment horizontal="center" vertical="center" textRotation="255" shrinkToFit="1"/>
    </xf>
    <xf numFmtId="0" fontId="3" fillId="0" borderId="67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distributed"/>
    </xf>
    <xf numFmtId="0" fontId="14" fillId="0" borderId="0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 wrapText="1"/>
    </xf>
    <xf numFmtId="0" fontId="39" fillId="0" borderId="53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8" fontId="41" fillId="0" borderId="2" xfId="1" applyFont="1" applyBorder="1" applyAlignment="1">
      <alignment horizontal="left" vertical="center" wrapText="1"/>
    </xf>
    <xf numFmtId="38" fontId="41" fillId="0" borderId="10" xfId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38" fontId="41" fillId="0" borderId="2" xfId="1" applyFont="1" applyBorder="1" applyAlignment="1">
      <alignment horizontal="right" vertical="center"/>
    </xf>
    <xf numFmtId="38" fontId="41" fillId="0" borderId="10" xfId="1" applyFont="1" applyBorder="1" applyAlignment="1">
      <alignment horizontal="right" vertical="center"/>
    </xf>
    <xf numFmtId="0" fontId="14" fillId="0" borderId="3" xfId="0" applyFont="1" applyBorder="1" applyAlignment="1">
      <alignment horizontal="center"/>
    </xf>
    <xf numFmtId="0" fontId="3" fillId="0" borderId="33" xfId="0" applyFont="1" applyBorder="1" applyAlignment="1"/>
    <xf numFmtId="0" fontId="3" fillId="0" borderId="53" xfId="0" applyNumberFormat="1" applyFont="1" applyBorder="1" applyAlignment="1"/>
    <xf numFmtId="0" fontId="3" fillId="0" borderId="0" xfId="0" applyNumberFormat="1" applyFont="1" applyBorder="1" applyAlignment="1"/>
    <xf numFmtId="0" fontId="14" fillId="0" borderId="38" xfId="0" applyFont="1" applyBorder="1" applyAlignment="1">
      <alignment horizont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37" fillId="0" borderId="9" xfId="0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37" fillId="0" borderId="38" xfId="0" applyFont="1" applyBorder="1" applyAlignment="1">
      <alignment vertical="center" wrapText="1"/>
    </xf>
    <xf numFmtId="38" fontId="18" fillId="0" borderId="55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18" fillId="0" borderId="9" xfId="1" applyFont="1" applyBorder="1" applyAlignment="1">
      <alignment horizontal="center" vertical="center"/>
    </xf>
    <xf numFmtId="38" fontId="18" fillId="0" borderId="10" xfId="1" applyFont="1" applyBorder="1" applyAlignment="1">
      <alignment horizontal="center" vertical="center"/>
    </xf>
    <xf numFmtId="38" fontId="42" fillId="0" borderId="53" xfId="1" applyFont="1" applyBorder="1" applyAlignment="1">
      <alignment horizontal="right" vertical="center"/>
    </xf>
    <xf numFmtId="38" fontId="42" fillId="0" borderId="10" xfId="1" applyFont="1" applyBorder="1" applyAlignment="1">
      <alignment horizontal="right" vertical="center"/>
    </xf>
    <xf numFmtId="0" fontId="14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8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14</xdr:row>
      <xdr:rowOff>123825</xdr:rowOff>
    </xdr:from>
    <xdr:to>
      <xdr:col>7</xdr:col>
      <xdr:colOff>0</xdr:colOff>
      <xdr:row>37</xdr:row>
      <xdr:rowOff>38100</xdr:rowOff>
    </xdr:to>
    <xdr:sp macro="" textlink="">
      <xdr:nvSpPr>
        <xdr:cNvPr id="2153" name="テキスト ボックス 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14325" y="2543175"/>
          <a:ext cx="4867275" cy="38576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エクセルファイルの使い方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データ入力シートの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行目に必要事項を記入（網掛け部分）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設計値は自動計算にしています。</a:t>
          </a:r>
          <a:endParaRPr lang="ja-JP" altLang="en-US" sz="11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適格請求書発行事業者番号の入力が必須になりました（令和５年１０月１日から）。</a:t>
          </a:r>
          <a:endParaRPr lang="ja-JP" altLang="en-US" sz="1100" b="1" i="0" u="none" strike="noStrike" baseline="0">
            <a:solidFill>
              <a:srgbClr val="FF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（①－１）　平成３１年４月１日以降初めて提出する場合や変更があった場合は、「請求書シート」に口座情報の入力が必須です。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完了届、出来形、請求書シートを印刷する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工事完了後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速やかに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下水道課に提出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不明点は下水道課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排水設備係にお問い合わせください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（電話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 0533-66-1140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1123950</xdr:colOff>
      <xdr:row>15</xdr:row>
      <xdr:rowOff>38100</xdr:rowOff>
    </xdr:from>
    <xdr:to>
      <xdr:col>17</xdr:col>
      <xdr:colOff>542925</xdr:colOff>
      <xdr:row>21</xdr:row>
      <xdr:rowOff>57150</xdr:rowOff>
    </xdr:to>
    <xdr:sp macro="" textlink="">
      <xdr:nvSpPr>
        <xdr:cNvPr id="2154" name="テキスト ボックス 2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8077200" y="2628900"/>
          <a:ext cx="3028950" cy="1047750"/>
        </a:xfrm>
        <a:prstGeom prst="rect">
          <a:avLst/>
        </a:prstGeom>
        <a:solidFill>
          <a:srgbClr val="FFF2CC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「数式」タブの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番右側にある（と思われる）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（１）「計算方法の設定」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「自動」にする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（２）「再計算実行」をする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（１）か（２）を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データ入力後に必ず行ってください。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114300</xdr:colOff>
      <xdr:row>32</xdr:row>
      <xdr:rowOff>0</xdr:rowOff>
    </xdr:from>
    <xdr:to>
      <xdr:col>46</xdr:col>
      <xdr:colOff>190500</xdr:colOff>
      <xdr:row>40</xdr:row>
      <xdr:rowOff>133350</xdr:rowOff>
    </xdr:to>
    <xdr:sp macro="" textlink="">
      <xdr:nvSpPr>
        <xdr:cNvPr id="8225" name="テキスト ボックス 3">
          <a:extLst>
            <a:ext uri="{FF2B5EF4-FFF2-40B4-BE49-F238E27FC236}">
              <a16:creationId xmlns:a16="http://schemas.microsoft.com/office/drawing/2014/main" id="{00000000-0008-0000-0300-000021200000}"/>
            </a:ext>
          </a:extLst>
        </xdr:cNvPr>
        <xdr:cNvSpPr txBox="1">
          <a:spLocks noChangeArrowheads="1"/>
        </xdr:cNvSpPr>
      </xdr:nvSpPr>
      <xdr:spPr bwMode="auto">
        <a:xfrm>
          <a:off x="6515100" y="4286250"/>
          <a:ext cx="2295525" cy="1352550"/>
        </a:xfrm>
        <a:prstGeom prst="rect">
          <a:avLst/>
        </a:prstGeom>
        <a:solidFill>
          <a:srgbClr val="FFFFFF"/>
        </a:solidFill>
        <a:ln w="19050" algn="ctr">
          <a:solidFill>
            <a:srgbClr val="FFC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　令和元年度以降初めて請求される場合や変更があった場合は、口座情報を記入する。</a:t>
          </a:r>
          <a:endParaRPr lang="ja-JP" altLang="en-US" sz="11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令和元年度以降に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ea typeface="ＭＳ Ｐゴシック"/>
              <a:cs typeface="Calibri"/>
            </a:rPr>
            <a:t>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回でも精算し、変更がない場合は、口座情報も記入しなくても構わない。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95250</xdr:colOff>
      <xdr:row>10</xdr:row>
      <xdr:rowOff>142875</xdr:rowOff>
    </xdr:from>
    <xdr:to>
      <xdr:col>46</xdr:col>
      <xdr:colOff>95250</xdr:colOff>
      <xdr:row>15</xdr:row>
      <xdr:rowOff>0</xdr:rowOff>
    </xdr:to>
    <xdr:sp macro="" textlink="">
      <xdr:nvSpPr>
        <xdr:cNvPr id="8226" name="テキスト ボックス 5">
          <a:extLst>
            <a:ext uri="{FF2B5EF4-FFF2-40B4-BE49-F238E27FC236}">
              <a16:creationId xmlns:a16="http://schemas.microsoft.com/office/drawing/2014/main" id="{00000000-0008-0000-0300-000022200000}"/>
            </a:ext>
          </a:extLst>
        </xdr:cNvPr>
        <xdr:cNvSpPr txBox="1">
          <a:spLocks noChangeArrowheads="1"/>
        </xdr:cNvSpPr>
      </xdr:nvSpPr>
      <xdr:spPr bwMode="auto">
        <a:xfrm>
          <a:off x="6496050" y="1419225"/>
          <a:ext cx="2219325" cy="514350"/>
        </a:xfrm>
        <a:prstGeom prst="rect">
          <a:avLst/>
        </a:prstGeom>
        <a:solidFill>
          <a:srgbClr val="FFFFFF"/>
        </a:solidFill>
        <a:ln w="28575" algn="ctr">
          <a:solidFill>
            <a:srgbClr val="00B0F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←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Calibri"/>
            </a:rPr>
            <a:t>　番号を入力する（自動入力）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57150" algn="ctr">
          <a:solidFill>
            <a:srgbClr xmlns:mc="http://schemas.openxmlformats.org/markup-compatibility/2006" xmlns:a14="http://schemas.microsoft.com/office/drawing/2010/main" val="160000" mc:Ignorable="a14" a14:legacySpreadsheetColorIndex="22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70000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sp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topLeftCell="E1" workbookViewId="0">
      <selection activeCell="E2" sqref="E2"/>
    </sheetView>
  </sheetViews>
  <sheetFormatPr defaultRowHeight="13.5"/>
  <cols>
    <col min="1" max="1" width="15.375" hidden="1" customWidth="1"/>
    <col min="2" max="2" width="16.5" hidden="1" customWidth="1"/>
    <col min="3" max="3" width="15.375" hidden="1" customWidth="1"/>
    <col min="4" max="4" width="14.75" hidden="1" customWidth="1"/>
    <col min="5" max="5" width="27.5" customWidth="1"/>
    <col min="6" max="6" width="16.875" customWidth="1"/>
    <col min="7" max="7" width="23.625" customWidth="1"/>
    <col min="8" max="8" width="26.75" hidden="1" customWidth="1"/>
    <col min="9" max="9" width="15.375" hidden="1" customWidth="1"/>
    <col min="10" max="10" width="23.25" customWidth="1"/>
    <col min="11" max="11" width="12.375" hidden="1" customWidth="1"/>
    <col min="12" max="12" width="19.25" hidden="1" customWidth="1"/>
    <col min="13" max="13" width="5.875" hidden="1" customWidth="1"/>
    <col min="14" max="14" width="15.375" customWidth="1"/>
    <col min="15" max="15" width="10.375" customWidth="1"/>
    <col min="16" max="16" width="12.625" customWidth="1"/>
    <col min="19" max="19" width="17.625" customWidth="1"/>
  </cols>
  <sheetData>
    <row r="1" spans="1:19">
      <c r="A1" t="s">
        <v>29</v>
      </c>
      <c r="B1" t="s">
        <v>30</v>
      </c>
      <c r="C1" t="s">
        <v>17</v>
      </c>
      <c r="D1" t="s">
        <v>31</v>
      </c>
      <c r="E1" t="s">
        <v>63</v>
      </c>
      <c r="F1" t="s">
        <v>32</v>
      </c>
      <c r="G1" t="s">
        <v>34</v>
      </c>
      <c r="H1" t="s">
        <v>69</v>
      </c>
      <c r="I1" t="s">
        <v>33</v>
      </c>
      <c r="J1" t="s">
        <v>35</v>
      </c>
      <c r="K1" t="s">
        <v>36</v>
      </c>
      <c r="L1" t="s">
        <v>37</v>
      </c>
      <c r="M1" t="s">
        <v>58</v>
      </c>
      <c r="N1" t="s">
        <v>24</v>
      </c>
      <c r="O1" t="s">
        <v>25</v>
      </c>
      <c r="P1" t="s">
        <v>26</v>
      </c>
      <c r="Q1" t="s">
        <v>27</v>
      </c>
      <c r="R1" t="s">
        <v>55</v>
      </c>
      <c r="S1" t="s">
        <v>136</v>
      </c>
    </row>
    <row r="2" spans="1:19" s="66" customFormat="1">
      <c r="A2" s="61" t="s">
        <v>54</v>
      </c>
      <c r="B2" s="61" t="s">
        <v>51</v>
      </c>
      <c r="C2" s="61" t="s">
        <v>51</v>
      </c>
      <c r="D2" s="61" t="s">
        <v>51</v>
      </c>
      <c r="E2" s="62" t="s">
        <v>53</v>
      </c>
      <c r="F2" s="62" t="s">
        <v>44</v>
      </c>
      <c r="G2" s="62" t="s">
        <v>48</v>
      </c>
      <c r="H2" s="61" t="s">
        <v>70</v>
      </c>
      <c r="I2" s="65">
        <f>MROUND(J2,5)</f>
        <v>125</v>
      </c>
      <c r="J2" s="63">
        <v>127</v>
      </c>
      <c r="K2" s="65">
        <f>J2-I2</f>
        <v>2</v>
      </c>
      <c r="L2" s="69"/>
      <c r="M2" s="63" t="str">
        <f>"￥"&amp;L7</f>
        <v>￥0</v>
      </c>
      <c r="N2" s="63" t="s">
        <v>68</v>
      </c>
      <c r="O2" s="63" t="s">
        <v>28</v>
      </c>
      <c r="P2" s="63" t="s">
        <v>45</v>
      </c>
      <c r="Q2" s="63" t="s">
        <v>46</v>
      </c>
      <c r="R2" s="64" t="s">
        <v>56</v>
      </c>
      <c r="S2" s="163">
        <v>1234567890123</v>
      </c>
    </row>
    <row r="3" spans="1:19" s="66" customFormat="1">
      <c r="A3" s="61"/>
      <c r="B3" s="61"/>
      <c r="C3" s="61"/>
      <c r="D3" s="61"/>
      <c r="E3" s="61"/>
      <c r="F3" s="62"/>
      <c r="G3" s="62"/>
      <c r="H3" s="61" t="s">
        <v>71</v>
      </c>
      <c r="I3" s="65" t="str">
        <f>IF(J3="","",MROUND(J3,5))</f>
        <v/>
      </c>
      <c r="J3" s="63"/>
      <c r="K3" s="65" t="str">
        <f>IF(J3="","",J3-I3)</f>
        <v/>
      </c>
      <c r="L3" s="69"/>
      <c r="M3" s="63"/>
      <c r="N3" s="65"/>
      <c r="O3" s="65"/>
      <c r="P3" s="65"/>
      <c r="Q3" s="65"/>
    </row>
    <row r="4" spans="1:19" s="66" customFormat="1">
      <c r="A4" s="61"/>
      <c r="B4" s="61"/>
      <c r="C4" s="61"/>
      <c r="D4" s="61"/>
      <c r="E4" s="61"/>
      <c r="F4" s="62"/>
      <c r="G4" s="62"/>
      <c r="H4" s="61" t="s">
        <v>72</v>
      </c>
      <c r="I4" s="65" t="str">
        <f>IF(J4="","",MROUND(J4,5))</f>
        <v/>
      </c>
      <c r="J4" s="63"/>
      <c r="K4" s="65" t="str">
        <f>IF(J4="","",J4-I4)</f>
        <v/>
      </c>
      <c r="L4" s="69"/>
      <c r="M4" s="63"/>
      <c r="N4" s="65"/>
      <c r="O4" s="65"/>
      <c r="P4" s="65"/>
      <c r="Q4" s="65"/>
    </row>
    <row r="5" spans="1:19" s="66" customFormat="1">
      <c r="A5" s="61"/>
      <c r="B5" s="61"/>
      <c r="C5" s="61"/>
      <c r="D5" s="61"/>
      <c r="E5" s="61"/>
      <c r="F5" s="62"/>
      <c r="G5" s="62"/>
      <c r="H5" s="61" t="s">
        <v>73</v>
      </c>
      <c r="I5" s="65" t="str">
        <f>IF(J5="","",MROUND(J5,5))</f>
        <v/>
      </c>
      <c r="J5" s="63"/>
      <c r="K5" s="65" t="str">
        <f>IF(J5="","",J5-I5)</f>
        <v/>
      </c>
      <c r="L5" s="69"/>
      <c r="M5" s="63"/>
      <c r="N5" s="65"/>
      <c r="O5" s="65"/>
      <c r="P5" s="65"/>
      <c r="Q5" s="65"/>
    </row>
    <row r="6" spans="1:19" s="66" customFormat="1">
      <c r="A6" s="61"/>
      <c r="B6" s="61"/>
      <c r="C6" s="61"/>
      <c r="D6" s="61"/>
      <c r="E6" s="61"/>
      <c r="F6" s="62"/>
      <c r="G6" s="62"/>
      <c r="H6" s="61" t="s">
        <v>74</v>
      </c>
      <c r="I6" s="65" t="str">
        <f>IF(J6="","",MROUND(J6,5))</f>
        <v/>
      </c>
      <c r="J6" s="63"/>
      <c r="K6" s="65" t="str">
        <f>IF(J6="","",J6-I6)</f>
        <v/>
      </c>
      <c r="L6" s="69"/>
      <c r="M6" s="63"/>
      <c r="N6" s="65"/>
      <c r="O6" s="65"/>
      <c r="P6" s="65"/>
      <c r="Q6" s="65"/>
    </row>
    <row r="7" spans="1:19" ht="14.25" thickBot="1">
      <c r="A7" t="s">
        <v>43</v>
      </c>
      <c r="H7" s="61" t="s">
        <v>75</v>
      </c>
      <c r="L7" s="67">
        <f>SUM(L2:L6)</f>
        <v>0</v>
      </c>
      <c r="M7" s="63"/>
    </row>
    <row r="8" spans="1:19" ht="13.5" customHeight="1">
      <c r="A8" s="58" t="s">
        <v>49</v>
      </c>
      <c r="B8" s="58" t="s">
        <v>49</v>
      </c>
      <c r="C8" s="58" t="s">
        <v>49</v>
      </c>
      <c r="D8" s="58" t="s">
        <v>49</v>
      </c>
      <c r="F8" s="170" t="s">
        <v>60</v>
      </c>
      <c r="G8" s="171" t="s">
        <v>78</v>
      </c>
      <c r="H8" s="68" t="s">
        <v>76</v>
      </c>
      <c r="I8" s="168" t="s">
        <v>80</v>
      </c>
      <c r="J8" s="169" t="s">
        <v>50</v>
      </c>
      <c r="K8" s="55" t="s">
        <v>47</v>
      </c>
      <c r="L8" s="70" t="s">
        <v>82</v>
      </c>
      <c r="S8" s="165" t="s">
        <v>137</v>
      </c>
    </row>
    <row r="9" spans="1:19">
      <c r="A9" s="60" t="s">
        <v>59</v>
      </c>
      <c r="B9" s="60" t="s">
        <v>59</v>
      </c>
      <c r="C9" s="60" t="s">
        <v>59</v>
      </c>
      <c r="D9" s="60" t="s">
        <v>59</v>
      </c>
      <c r="F9" s="170"/>
      <c r="G9" s="171"/>
      <c r="H9" s="61" t="s">
        <v>77</v>
      </c>
      <c r="I9" s="168"/>
      <c r="J9" s="169"/>
      <c r="K9" s="60" t="s">
        <v>57</v>
      </c>
      <c r="L9" s="60" t="s">
        <v>59</v>
      </c>
      <c r="S9" s="166"/>
    </row>
    <row r="10" spans="1:19">
      <c r="I10" s="168"/>
      <c r="J10" s="169"/>
      <c r="K10" s="60" t="s">
        <v>79</v>
      </c>
      <c r="L10" s="66"/>
      <c r="S10" s="166"/>
    </row>
    <row r="11" spans="1:19">
      <c r="G11" s="60" t="s">
        <v>81</v>
      </c>
      <c r="I11" s="168"/>
      <c r="J11" s="169"/>
      <c r="S11" s="166"/>
    </row>
    <row r="12" spans="1:19" ht="14.25" thickBot="1">
      <c r="I12" s="60" t="s">
        <v>79</v>
      </c>
      <c r="J12" s="59"/>
      <c r="S12" s="167"/>
    </row>
    <row r="13" spans="1:19">
      <c r="G13" s="164" t="s">
        <v>84</v>
      </c>
      <c r="J13" s="164" t="s">
        <v>84</v>
      </c>
    </row>
    <row r="14" spans="1:19">
      <c r="G14" s="164"/>
      <c r="J14" s="164"/>
    </row>
  </sheetData>
  <mergeCells count="7">
    <mergeCell ref="F8:F9"/>
    <mergeCell ref="G8:G9"/>
    <mergeCell ref="G13:G14"/>
    <mergeCell ref="J13:J14"/>
    <mergeCell ref="S8:S12"/>
    <mergeCell ref="I8:I11"/>
    <mergeCell ref="J8:J11"/>
  </mergeCells>
  <phoneticPr fontId="2"/>
  <dataValidations count="1">
    <dataValidation type="list" allowBlank="1" showInputMessage="1" showErrorMessage="1" sqref="G2:G6" xr:uid="{00000000-0002-0000-0000-000000000000}">
      <formula1>$H$2:$H$9</formula1>
    </dataValidation>
  </dataValidations>
  <pageMargins left="0.7" right="0.7" top="0.75" bottom="0.75" header="0.3" footer="0.3"/>
  <pageSetup paperSize="9" scale="7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G23"/>
  <sheetViews>
    <sheetView view="pageBreakPreview" zoomScale="70" zoomScaleNormal="75" zoomScaleSheetLayoutView="70" workbookViewId="0">
      <selection activeCell="A2" sqref="A2:G2"/>
    </sheetView>
  </sheetViews>
  <sheetFormatPr defaultRowHeight="13.5"/>
  <cols>
    <col min="1" max="1" width="3.25" style="1" customWidth="1"/>
    <col min="2" max="2" width="20.25" style="1" customWidth="1"/>
    <col min="3" max="3" width="2.125" style="1" customWidth="1"/>
    <col min="4" max="4" width="15" style="1" customWidth="1"/>
    <col min="5" max="5" width="10.375" style="1" customWidth="1"/>
    <col min="6" max="6" width="34.5" style="1" customWidth="1"/>
    <col min="7" max="7" width="4" style="1" customWidth="1"/>
    <col min="8" max="16384" width="9" style="1"/>
  </cols>
  <sheetData>
    <row r="1" spans="1:7">
      <c r="A1" s="8"/>
      <c r="B1" s="9"/>
      <c r="C1" s="9"/>
      <c r="D1" s="9"/>
      <c r="E1" s="9"/>
      <c r="F1" s="9"/>
      <c r="G1" s="10"/>
    </row>
    <row r="2" spans="1:7" s="4" customFormat="1" ht="35.1" customHeight="1">
      <c r="A2" s="172" t="s">
        <v>7</v>
      </c>
      <c r="B2" s="173"/>
      <c r="C2" s="173"/>
      <c r="D2" s="173"/>
      <c r="E2" s="173"/>
      <c r="F2" s="173"/>
      <c r="G2" s="174"/>
    </row>
    <row r="3" spans="1:7" s="3" customFormat="1" ht="35.1" customHeight="1">
      <c r="A3" s="11"/>
      <c r="B3" s="5"/>
      <c r="C3" s="5"/>
      <c r="D3" s="5"/>
      <c r="E3" s="5"/>
      <c r="F3" s="43" t="str">
        <f>データ入力シート!D2</f>
        <v>令和　　年　　月　　日</v>
      </c>
      <c r="G3" s="12"/>
    </row>
    <row r="4" spans="1:7" s="3" customFormat="1" ht="35.1" customHeight="1">
      <c r="A4" s="11"/>
      <c r="B4" s="5" t="s">
        <v>11</v>
      </c>
      <c r="C4" s="5"/>
      <c r="D4" s="5"/>
      <c r="E4" s="5"/>
      <c r="F4" s="5"/>
      <c r="G4" s="12"/>
    </row>
    <row r="5" spans="1:7" s="3" customFormat="1" ht="30" customHeight="1">
      <c r="A5" s="11"/>
      <c r="B5" s="5"/>
      <c r="C5" s="5"/>
      <c r="D5" s="5"/>
      <c r="E5" s="5"/>
      <c r="F5" s="5"/>
      <c r="G5" s="12"/>
    </row>
    <row r="6" spans="1:7" s="3" customFormat="1" ht="34.5" customHeight="1">
      <c r="A6" s="11"/>
      <c r="B6" s="5"/>
      <c r="C6" s="5"/>
      <c r="D6" s="5"/>
      <c r="E6" s="53" t="s">
        <v>0</v>
      </c>
      <c r="F6" s="54" t="str">
        <f>"　"&amp;データ入力シート!Q2</f>
        <v>　蒲郡市旭町１７－１</v>
      </c>
      <c r="G6" s="12"/>
    </row>
    <row r="7" spans="1:7" s="3" customFormat="1" ht="24.75" customHeight="1">
      <c r="A7" s="11"/>
      <c r="B7" s="5"/>
      <c r="C7" s="5"/>
      <c r="D7" s="5"/>
      <c r="E7" s="19" t="s">
        <v>8</v>
      </c>
      <c r="F7" s="44" t="str">
        <f>"　" &amp;データ入力シート!N2</f>
        <v>　株式会社　蒲郡設備</v>
      </c>
      <c r="G7" s="12"/>
    </row>
    <row r="8" spans="1:7" s="3" customFormat="1" ht="27" customHeight="1">
      <c r="A8" s="11"/>
      <c r="B8" s="5"/>
      <c r="C8" s="5"/>
      <c r="D8" s="5"/>
      <c r="E8" s="7" t="s">
        <v>42</v>
      </c>
      <c r="F8" s="57" t="str">
        <f>"　　"&amp;データ入力シート!O2 &amp;"　"&amp;データ入力シート!P2&amp;"　"</f>
        <v>　　代表取締役　蒲郡　太郎　</v>
      </c>
      <c r="G8" s="12"/>
    </row>
    <row r="9" spans="1:7" s="3" customFormat="1" ht="14.25">
      <c r="A9" s="11"/>
      <c r="B9" s="5"/>
      <c r="C9" s="5"/>
      <c r="D9" s="5"/>
      <c r="F9" s="5"/>
      <c r="G9" s="12"/>
    </row>
    <row r="10" spans="1:7" s="3" customFormat="1" ht="39.950000000000003" customHeight="1">
      <c r="A10" s="11"/>
      <c r="B10" s="6" t="s">
        <v>1</v>
      </c>
      <c r="C10" s="5"/>
      <c r="D10" s="5"/>
      <c r="E10" s="5"/>
      <c r="F10" s="5"/>
      <c r="G10" s="12"/>
    </row>
    <row r="11" spans="1:7" s="3" customFormat="1" ht="39.950000000000003" customHeight="1">
      <c r="A11" s="11"/>
      <c r="B11" s="5" t="s">
        <v>62</v>
      </c>
      <c r="C11" s="5"/>
      <c r="D11" s="5"/>
      <c r="E11" s="5"/>
      <c r="F11" s="5"/>
      <c r="G11" s="12"/>
    </row>
    <row r="12" spans="1:7" s="3" customFormat="1" ht="39.950000000000003" customHeight="1">
      <c r="A12" s="175" t="s">
        <v>2</v>
      </c>
      <c r="B12" s="176"/>
      <c r="C12" s="176"/>
      <c r="D12" s="176"/>
      <c r="E12" s="176"/>
      <c r="F12" s="176"/>
      <c r="G12" s="177"/>
    </row>
    <row r="13" spans="1:7" s="2" customFormat="1" ht="44.1" customHeight="1">
      <c r="A13" s="13"/>
      <c r="B13" s="14" t="s">
        <v>83</v>
      </c>
      <c r="C13" s="15"/>
      <c r="D13" s="180" t="s">
        <v>61</v>
      </c>
      <c r="E13" s="181"/>
      <c r="F13" s="181"/>
      <c r="G13" s="182"/>
    </row>
    <row r="14" spans="1:7" s="2" customFormat="1" ht="44.1" customHeight="1">
      <c r="A14" s="13"/>
      <c r="B14" s="14" t="s">
        <v>3</v>
      </c>
      <c r="C14" s="15"/>
      <c r="D14" s="183"/>
      <c r="E14" s="184"/>
      <c r="F14" s="184"/>
      <c r="G14" s="185"/>
    </row>
    <row r="15" spans="1:7" s="2" customFormat="1" ht="44.1" customHeight="1">
      <c r="A15" s="13"/>
      <c r="B15" s="14" t="s">
        <v>63</v>
      </c>
      <c r="C15" s="15"/>
      <c r="D15" s="180" t="str">
        <f>"　　"&amp;データ入力シート!E2</f>
        <v>　　蒲郡市旭町１７－１地内</v>
      </c>
      <c r="E15" s="181"/>
      <c r="F15" s="181"/>
      <c r="G15" s="182"/>
    </row>
    <row r="16" spans="1:7" s="2" customFormat="1" ht="44.1" customHeight="1">
      <c r="A16" s="13"/>
      <c r="B16" s="14" t="s">
        <v>4</v>
      </c>
      <c r="C16" s="15"/>
      <c r="D16" s="186" t="str">
        <f>データ入力シート!A2</f>
        <v>令和　　年　　月　　日</v>
      </c>
      <c r="E16" s="187"/>
      <c r="F16" s="187"/>
      <c r="G16" s="188"/>
    </row>
    <row r="17" spans="1:7" s="2" customFormat="1" ht="44.1" customHeight="1">
      <c r="A17" s="13"/>
      <c r="B17" s="14" t="s">
        <v>64</v>
      </c>
      <c r="C17" s="15"/>
      <c r="D17" s="47" t="s">
        <v>38</v>
      </c>
      <c r="E17" s="45" t="str">
        <f>IF(データ入力シート!L2="","",データ入力シート!L2)</f>
        <v/>
      </c>
      <c r="F17" s="45" t="s">
        <v>10</v>
      </c>
      <c r="G17" s="46"/>
    </row>
    <row r="18" spans="1:7" s="2" customFormat="1" ht="26.1" customHeight="1">
      <c r="A18" s="178"/>
      <c r="B18" s="193" t="s">
        <v>5</v>
      </c>
      <c r="C18" s="179"/>
      <c r="D18" s="49" t="s">
        <v>39</v>
      </c>
      <c r="E18" s="194" t="str">
        <f>データ入力シート!B2</f>
        <v>令和　　年　　月　　日</v>
      </c>
      <c r="F18" s="194"/>
      <c r="G18" s="48"/>
    </row>
    <row r="19" spans="1:7" s="2" customFormat="1" ht="8.1" customHeight="1">
      <c r="A19" s="178"/>
      <c r="B19" s="193"/>
      <c r="C19" s="179"/>
      <c r="D19" s="192"/>
      <c r="E19" s="176"/>
      <c r="F19" s="176"/>
      <c r="G19" s="177"/>
    </row>
    <row r="20" spans="1:7" s="2" customFormat="1" ht="26.1" customHeight="1">
      <c r="A20" s="178"/>
      <c r="B20" s="193"/>
      <c r="C20" s="179"/>
      <c r="D20" s="50" t="s">
        <v>40</v>
      </c>
      <c r="E20" s="195" t="str">
        <f>データ入力シート!C2</f>
        <v>令和　　年　　月　　日</v>
      </c>
      <c r="F20" s="195"/>
      <c r="G20" s="51"/>
    </row>
    <row r="21" spans="1:7" s="2" customFormat="1" ht="44.1" customHeight="1">
      <c r="A21" s="13"/>
      <c r="B21" s="14" t="s">
        <v>6</v>
      </c>
      <c r="C21" s="15"/>
      <c r="D21" s="186" t="s">
        <v>54</v>
      </c>
      <c r="E21" s="187"/>
      <c r="F21" s="187"/>
      <c r="G21" s="188"/>
    </row>
    <row r="22" spans="1:7" s="2" customFormat="1" ht="44.1" customHeight="1">
      <c r="A22" s="16"/>
      <c r="B22" s="17"/>
      <c r="C22" s="18"/>
      <c r="D22" s="189"/>
      <c r="E22" s="190"/>
      <c r="F22" s="190"/>
      <c r="G22" s="191"/>
    </row>
    <row r="23" spans="1:7" s="3" customFormat="1" ht="19.5" customHeight="1">
      <c r="B23" s="4"/>
    </row>
  </sheetData>
  <mergeCells count="14">
    <mergeCell ref="D22:G22"/>
    <mergeCell ref="D19:G19"/>
    <mergeCell ref="D21:G21"/>
    <mergeCell ref="B18:B20"/>
    <mergeCell ref="E18:F18"/>
    <mergeCell ref="E20:F20"/>
    <mergeCell ref="A2:G2"/>
    <mergeCell ref="A12:G12"/>
    <mergeCell ref="A18:A20"/>
    <mergeCell ref="C18:C20"/>
    <mergeCell ref="D13:G13"/>
    <mergeCell ref="D14:G14"/>
    <mergeCell ref="D15:G15"/>
    <mergeCell ref="D16:G16"/>
  </mergeCells>
  <phoneticPr fontId="2"/>
  <pageMargins left="0.7" right="0.7" top="0.75" bottom="0.75" header="0.3" footer="0.3"/>
  <pageSetup paperSize="9" scale="99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25"/>
  <sheetViews>
    <sheetView view="pageBreakPreview" zoomScale="70" zoomScaleNormal="75" zoomScaleSheetLayoutView="70" workbookViewId="0">
      <selection sqref="A1:J1"/>
    </sheetView>
  </sheetViews>
  <sheetFormatPr defaultRowHeight="13.5"/>
  <cols>
    <col min="1" max="1" width="2.625" customWidth="1"/>
    <col min="2" max="2" width="18.625" customWidth="1"/>
    <col min="3" max="4" width="2.625" customWidth="1"/>
    <col min="5" max="5" width="18.625" customWidth="1"/>
    <col min="6" max="7" width="2.625" customWidth="1"/>
    <col min="8" max="10" width="15.625" customWidth="1"/>
    <col min="11" max="11" width="3.125" customWidth="1"/>
  </cols>
  <sheetData>
    <row r="1" spans="1:13" ht="21">
      <c r="A1" s="211" t="s">
        <v>15</v>
      </c>
      <c r="B1" s="212"/>
      <c r="C1" s="212"/>
      <c r="D1" s="212"/>
      <c r="E1" s="212"/>
      <c r="F1" s="212"/>
      <c r="G1" s="212"/>
      <c r="H1" s="212"/>
      <c r="I1" s="212"/>
      <c r="J1" s="212"/>
      <c r="K1" s="29"/>
    </row>
    <row r="2" spans="1:13" s="22" customFormat="1" ht="50.1" customHeight="1">
      <c r="A2" s="23" t="s">
        <v>66</v>
      </c>
      <c r="E2" s="196" t="s">
        <v>65</v>
      </c>
      <c r="F2" s="196"/>
      <c r="G2" s="196"/>
      <c r="H2" s="196"/>
      <c r="I2" s="23"/>
      <c r="J2" s="23"/>
      <c r="K2" s="23"/>
    </row>
    <row r="3" spans="1:13" s="22" customFormat="1" ht="50.1" customHeight="1">
      <c r="A3" s="23" t="s">
        <v>67</v>
      </c>
      <c r="E3" s="196" t="str">
        <f>データ入力シート!E2</f>
        <v>蒲郡市旭町１７－１地内</v>
      </c>
      <c r="F3" s="196"/>
      <c r="G3" s="196"/>
      <c r="H3" s="196"/>
      <c r="I3" s="197"/>
      <c r="J3" s="197"/>
      <c r="K3" s="23"/>
    </row>
    <row r="4" spans="1:13" s="22" customFormat="1" ht="42" customHeight="1">
      <c r="B4" s="28" t="s">
        <v>16</v>
      </c>
      <c r="C4" s="24"/>
      <c r="D4" s="24"/>
      <c r="E4" s="56" t="str">
        <f>データ入力シート!N2</f>
        <v>株式会社　蒲郡設備</v>
      </c>
      <c r="F4" s="23"/>
      <c r="G4" s="24"/>
      <c r="H4" s="23" t="s">
        <v>41</v>
      </c>
      <c r="I4" s="23" t="str">
        <f>データ入力シート!R2</f>
        <v>蒲郡　次郎</v>
      </c>
      <c r="J4" s="23"/>
      <c r="K4" s="25"/>
    </row>
    <row r="5" spans="1:13" ht="20.25" customHeight="1"/>
    <row r="6" spans="1:13" ht="21.95" customHeight="1">
      <c r="A6" s="20"/>
      <c r="B6" s="208" t="s">
        <v>12</v>
      </c>
      <c r="C6" s="21"/>
      <c r="D6" s="39"/>
      <c r="E6" s="40" t="s">
        <v>13</v>
      </c>
      <c r="F6" s="41"/>
      <c r="G6" s="200" t="s">
        <v>19</v>
      </c>
      <c r="H6" s="201"/>
      <c r="I6" s="202"/>
      <c r="J6" s="31" t="s">
        <v>22</v>
      </c>
      <c r="K6" s="30"/>
    </row>
    <row r="7" spans="1:13" ht="18.75" customHeight="1" thickBot="1">
      <c r="A7" s="26"/>
      <c r="B7" s="209"/>
      <c r="C7" s="33"/>
      <c r="D7" s="36"/>
      <c r="E7" s="37" t="s">
        <v>14</v>
      </c>
      <c r="F7" s="38"/>
      <c r="G7" s="213" t="s">
        <v>20</v>
      </c>
      <c r="H7" s="214"/>
      <c r="I7" s="35" t="s">
        <v>23</v>
      </c>
      <c r="J7" s="32" t="s">
        <v>21</v>
      </c>
      <c r="K7" s="30"/>
    </row>
    <row r="8" spans="1:13" ht="30" customHeight="1" thickTop="1">
      <c r="A8" s="210" t="str">
        <f>データ入力シート!F2</f>
        <v>Ｅ1234567</v>
      </c>
      <c r="B8" s="210"/>
      <c r="C8" s="210"/>
      <c r="D8" s="210" t="str">
        <f>データ入力シート!G2</f>
        <v>φ100　Ｋ20</v>
      </c>
      <c r="E8" s="210"/>
      <c r="F8" s="210"/>
      <c r="G8" s="203">
        <f>データ入力シート!I2</f>
        <v>125</v>
      </c>
      <c r="H8" s="204"/>
      <c r="I8" s="42">
        <f>データ入力シート!J2</f>
        <v>127</v>
      </c>
      <c r="J8" s="42">
        <f>データ入力シート!K2</f>
        <v>2</v>
      </c>
      <c r="K8" s="27"/>
      <c r="M8" s="52"/>
    </row>
    <row r="9" spans="1:13" ht="30" customHeight="1">
      <c r="A9" s="205" t="str">
        <f>IF(データ入力シート!F3="","",データ入力シート!F3)</f>
        <v/>
      </c>
      <c r="B9" s="205"/>
      <c r="C9" s="205"/>
      <c r="D9" s="205" t="str">
        <f>IF(データ入力シート!G3="","",データ入力シート!G3)</f>
        <v/>
      </c>
      <c r="E9" s="205"/>
      <c r="F9" s="205"/>
      <c r="G9" s="198" t="str">
        <f>IF(データ入力シート!I3="","",データ入力シート!I3)</f>
        <v/>
      </c>
      <c r="H9" s="199"/>
      <c r="I9" s="34" t="str">
        <f>IF(データ入力シート!J3="","",データ入力シート!J3)</f>
        <v/>
      </c>
      <c r="J9" s="34" t="str">
        <f>IF(データ入力シート!K3="","",データ入力シート!K3)</f>
        <v/>
      </c>
      <c r="K9" s="27"/>
      <c r="M9" s="52"/>
    </row>
    <row r="10" spans="1:13" ht="30" customHeight="1">
      <c r="A10" s="205" t="str">
        <f>IF(データ入力シート!F4="","",データ入力シート!F4)</f>
        <v/>
      </c>
      <c r="B10" s="205"/>
      <c r="C10" s="205"/>
      <c r="D10" s="205" t="str">
        <f>IF(データ入力シート!G4="","",データ入力シート!G4)</f>
        <v/>
      </c>
      <c r="E10" s="205"/>
      <c r="F10" s="205"/>
      <c r="G10" s="198" t="str">
        <f>IF(データ入力シート!I4="","",データ入力シート!I4)</f>
        <v/>
      </c>
      <c r="H10" s="199"/>
      <c r="I10" s="34" t="str">
        <f>IF(データ入力シート!J4="","",データ入力シート!J4)</f>
        <v/>
      </c>
      <c r="J10" s="34" t="str">
        <f>IF(データ入力シート!K4="","",データ入力シート!K4)</f>
        <v/>
      </c>
      <c r="K10" s="27"/>
    </row>
    <row r="11" spans="1:13" ht="30" customHeight="1">
      <c r="A11" s="205" t="str">
        <f>IF(データ入力シート!F5="","",データ入力シート!F5)</f>
        <v/>
      </c>
      <c r="B11" s="205"/>
      <c r="C11" s="205"/>
      <c r="D11" s="205" t="str">
        <f>IF(データ入力シート!G5="","",データ入力シート!G5)</f>
        <v/>
      </c>
      <c r="E11" s="205"/>
      <c r="F11" s="205"/>
      <c r="G11" s="198" t="str">
        <f>IF(データ入力シート!I5="","",データ入力シート!I5)</f>
        <v/>
      </c>
      <c r="H11" s="199"/>
      <c r="I11" s="34" t="str">
        <f>IF(データ入力シート!J5="","",データ入力シート!J5)</f>
        <v/>
      </c>
      <c r="J11" s="34" t="str">
        <f>IF(データ入力シート!K5="","",データ入力シート!K5)</f>
        <v/>
      </c>
      <c r="K11" s="27"/>
    </row>
    <row r="12" spans="1:13" ht="30" customHeight="1">
      <c r="A12" s="205" t="str">
        <f>IF(データ入力シート!F6="","",データ入力シート!F6)</f>
        <v/>
      </c>
      <c r="B12" s="205"/>
      <c r="C12" s="205"/>
      <c r="D12" s="205" t="str">
        <f>IF(データ入力シート!G6="","",データ入力シート!G6)</f>
        <v/>
      </c>
      <c r="E12" s="205"/>
      <c r="F12" s="205"/>
      <c r="G12" s="198" t="str">
        <f>IF(データ入力シート!I6="","",データ入力シート!I6)</f>
        <v/>
      </c>
      <c r="H12" s="199"/>
      <c r="I12" s="34" t="str">
        <f>IF(データ入力シート!J6="","",データ入力シート!J6)</f>
        <v/>
      </c>
      <c r="J12" s="34" t="str">
        <f>IF(データ入力シート!K6="","",データ入力シート!K6)</f>
        <v/>
      </c>
      <c r="K12" s="27"/>
    </row>
    <row r="13" spans="1:13" ht="30" customHeight="1">
      <c r="A13" s="205"/>
      <c r="B13" s="205"/>
      <c r="C13" s="205"/>
      <c r="D13" s="205"/>
      <c r="E13" s="205"/>
      <c r="F13" s="205"/>
      <c r="G13" s="198"/>
      <c r="H13" s="199"/>
      <c r="I13" s="34"/>
      <c r="J13" s="34"/>
      <c r="K13" s="27"/>
    </row>
    <row r="14" spans="1:13" ht="30" customHeight="1">
      <c r="A14" s="205"/>
      <c r="B14" s="205"/>
      <c r="C14" s="205"/>
      <c r="D14" s="205"/>
      <c r="E14" s="205"/>
      <c r="F14" s="205"/>
      <c r="G14" s="198"/>
      <c r="H14" s="199"/>
      <c r="I14" s="34"/>
      <c r="J14" s="34"/>
      <c r="K14" s="27"/>
    </row>
    <row r="15" spans="1:13" ht="30" customHeight="1">
      <c r="A15" s="205"/>
      <c r="B15" s="205"/>
      <c r="C15" s="205"/>
      <c r="D15" s="205"/>
      <c r="E15" s="205"/>
      <c r="F15" s="205"/>
      <c r="G15" s="198"/>
      <c r="H15" s="199"/>
      <c r="I15" s="34"/>
      <c r="J15" s="34"/>
      <c r="K15" s="27"/>
    </row>
    <row r="16" spans="1:13" ht="30" customHeight="1">
      <c r="A16" s="205"/>
      <c r="B16" s="205"/>
      <c r="C16" s="205"/>
      <c r="D16" s="205"/>
      <c r="E16" s="205"/>
      <c r="F16" s="205"/>
      <c r="G16" s="198"/>
      <c r="H16" s="199"/>
      <c r="I16" s="34"/>
      <c r="J16" s="34"/>
      <c r="K16" s="27"/>
    </row>
    <row r="17" spans="1:11" ht="30" customHeight="1">
      <c r="A17" s="205"/>
      <c r="B17" s="205"/>
      <c r="C17" s="205"/>
      <c r="D17" s="205"/>
      <c r="E17" s="205"/>
      <c r="F17" s="205"/>
      <c r="G17" s="198"/>
      <c r="H17" s="199"/>
      <c r="I17" s="34"/>
      <c r="J17" s="34"/>
      <c r="K17" s="27"/>
    </row>
    <row r="18" spans="1:11" ht="30" customHeight="1">
      <c r="A18" s="205"/>
      <c r="B18" s="205"/>
      <c r="C18" s="205"/>
      <c r="D18" s="205"/>
      <c r="E18" s="205"/>
      <c r="F18" s="205"/>
      <c r="G18" s="198"/>
      <c r="H18" s="199"/>
      <c r="I18" s="34"/>
      <c r="J18" s="34"/>
      <c r="K18" s="27"/>
    </row>
    <row r="19" spans="1:11" ht="30" customHeight="1">
      <c r="A19" s="205"/>
      <c r="B19" s="205"/>
      <c r="C19" s="205"/>
      <c r="D19" s="205"/>
      <c r="E19" s="205"/>
      <c r="F19" s="205"/>
      <c r="G19" s="198"/>
      <c r="H19" s="199"/>
      <c r="I19" s="34"/>
      <c r="J19" s="34"/>
      <c r="K19" s="27"/>
    </row>
    <row r="20" spans="1:11" ht="30" customHeight="1">
      <c r="A20" s="205"/>
      <c r="B20" s="205"/>
      <c r="C20" s="205"/>
      <c r="D20" s="205"/>
      <c r="E20" s="205"/>
      <c r="F20" s="205"/>
      <c r="G20" s="198"/>
      <c r="H20" s="199"/>
      <c r="I20" s="34"/>
      <c r="J20" s="34"/>
      <c r="K20" s="27"/>
    </row>
    <row r="21" spans="1:11" ht="30" customHeight="1">
      <c r="A21" s="205"/>
      <c r="B21" s="205"/>
      <c r="C21" s="205"/>
      <c r="D21" s="205"/>
      <c r="E21" s="205"/>
      <c r="F21" s="205"/>
      <c r="G21" s="198"/>
      <c r="H21" s="199"/>
      <c r="I21" s="34"/>
      <c r="J21" s="34"/>
      <c r="K21" s="27"/>
    </row>
    <row r="22" spans="1:11" ht="30" customHeight="1">
      <c r="A22" s="205"/>
      <c r="B22" s="205"/>
      <c r="C22" s="205"/>
      <c r="D22" s="205"/>
      <c r="E22" s="205"/>
      <c r="F22" s="205"/>
      <c r="G22" s="198"/>
      <c r="H22" s="199"/>
      <c r="I22" s="34"/>
      <c r="J22" s="34"/>
      <c r="K22" s="27"/>
    </row>
    <row r="23" spans="1:11" ht="30" customHeight="1">
      <c r="A23" s="205"/>
      <c r="B23" s="205"/>
      <c r="C23" s="205"/>
      <c r="D23" s="205"/>
      <c r="E23" s="205"/>
      <c r="F23" s="205"/>
      <c r="G23" s="198"/>
      <c r="H23" s="199"/>
      <c r="I23" s="34"/>
      <c r="J23" s="34"/>
      <c r="K23" s="27"/>
    </row>
    <row r="24" spans="1:11" ht="30" customHeight="1">
      <c r="A24" s="205"/>
      <c r="B24" s="205"/>
      <c r="C24" s="205"/>
      <c r="D24" s="205"/>
      <c r="E24" s="205"/>
      <c r="F24" s="205"/>
      <c r="G24" s="198"/>
      <c r="H24" s="199"/>
      <c r="I24" s="34"/>
      <c r="J24" s="34"/>
      <c r="K24" s="27"/>
    </row>
    <row r="25" spans="1:11" ht="27" customHeight="1">
      <c r="B25" s="206" t="s">
        <v>18</v>
      </c>
      <c r="C25" s="206"/>
      <c r="D25" s="206"/>
      <c r="E25" s="206"/>
      <c r="F25" s="206"/>
      <c r="G25" s="206"/>
      <c r="H25" s="206"/>
      <c r="I25" s="207"/>
      <c r="J25" s="207"/>
      <c r="K25" s="207"/>
    </row>
  </sheetData>
  <mergeCells count="58">
    <mergeCell ref="E2:H2"/>
    <mergeCell ref="D19:F19"/>
    <mergeCell ref="A1:J1"/>
    <mergeCell ref="A24:C24"/>
    <mergeCell ref="G23:H23"/>
    <mergeCell ref="D23:F23"/>
    <mergeCell ref="A23:C23"/>
    <mergeCell ref="A13:C13"/>
    <mergeCell ref="A17:C17"/>
    <mergeCell ref="G16:H16"/>
    <mergeCell ref="G14:H14"/>
    <mergeCell ref="A19:C19"/>
    <mergeCell ref="G24:H24"/>
    <mergeCell ref="D24:F24"/>
    <mergeCell ref="G7:H7"/>
    <mergeCell ref="D8:F8"/>
    <mergeCell ref="A14:C14"/>
    <mergeCell ref="B6:B7"/>
    <mergeCell ref="A20:C20"/>
    <mergeCell ref="G21:H21"/>
    <mergeCell ref="A21:C21"/>
    <mergeCell ref="A8:C8"/>
    <mergeCell ref="A9:C9"/>
    <mergeCell ref="A10:C10"/>
    <mergeCell ref="A11:C11"/>
    <mergeCell ref="A12:C12"/>
    <mergeCell ref="D13:F13"/>
    <mergeCell ref="D9:F9"/>
    <mergeCell ref="D14:F14"/>
    <mergeCell ref="D15:F15"/>
    <mergeCell ref="D18:F18"/>
    <mergeCell ref="B25:K25"/>
    <mergeCell ref="D21:F21"/>
    <mergeCell ref="D11:F11"/>
    <mergeCell ref="G12:H12"/>
    <mergeCell ref="G13:H13"/>
    <mergeCell ref="D12:F12"/>
    <mergeCell ref="D22:F22"/>
    <mergeCell ref="A15:C15"/>
    <mergeCell ref="A16:C16"/>
    <mergeCell ref="A22:C22"/>
    <mergeCell ref="G22:H22"/>
    <mergeCell ref="G15:H15"/>
    <mergeCell ref="G18:H18"/>
    <mergeCell ref="D20:F20"/>
    <mergeCell ref="D17:F17"/>
    <mergeCell ref="A18:C18"/>
    <mergeCell ref="E3:J3"/>
    <mergeCell ref="G19:H19"/>
    <mergeCell ref="G6:I6"/>
    <mergeCell ref="G20:H20"/>
    <mergeCell ref="G17:H17"/>
    <mergeCell ref="G11:H11"/>
    <mergeCell ref="G10:H10"/>
    <mergeCell ref="G9:H9"/>
    <mergeCell ref="G8:H8"/>
    <mergeCell ref="D16:F16"/>
    <mergeCell ref="D10:F10"/>
  </mergeCells>
  <phoneticPr fontId="2"/>
  <pageMargins left="0.7" right="0.7" top="0.75" bottom="0.75" header="0.3" footer="0.3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71"/>
  <sheetViews>
    <sheetView view="pageBreakPreview" zoomScale="70" zoomScaleNormal="100" zoomScaleSheetLayoutView="70" workbookViewId="0">
      <selection activeCell="N3" sqref="N3:Z5"/>
    </sheetView>
  </sheetViews>
  <sheetFormatPr defaultRowHeight="13.5"/>
  <cols>
    <col min="1" max="42" width="2" customWidth="1"/>
    <col min="43" max="43" width="2.125" customWidth="1"/>
  </cols>
  <sheetData>
    <row r="1" spans="1:43" ht="12.75" customHeight="1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</row>
    <row r="2" spans="1:43" ht="6" customHeight="1">
      <c r="A2" s="72"/>
      <c r="B2" s="73"/>
      <c r="C2" s="74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2"/>
      <c r="AQ2" s="72"/>
    </row>
    <row r="3" spans="1:43" ht="9.75" customHeight="1">
      <c r="A3" s="72"/>
      <c r="B3" s="77"/>
      <c r="C3" s="78"/>
      <c r="D3" s="77"/>
      <c r="E3" s="77"/>
      <c r="F3" s="77"/>
      <c r="G3" s="77"/>
      <c r="H3" s="77"/>
      <c r="I3" s="77"/>
      <c r="J3" s="77"/>
      <c r="K3" s="77"/>
      <c r="L3" s="77"/>
      <c r="M3" s="77"/>
      <c r="N3" s="220" t="s">
        <v>85</v>
      </c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77"/>
      <c r="AB3" s="73"/>
      <c r="AC3" s="73"/>
      <c r="AD3" s="73"/>
      <c r="AE3" s="73"/>
      <c r="AF3" s="73"/>
      <c r="AG3" s="73"/>
      <c r="AH3" s="73"/>
      <c r="AI3" s="73"/>
      <c r="AJ3" s="73"/>
      <c r="AK3" s="77"/>
      <c r="AL3" s="77"/>
      <c r="AM3" s="77"/>
      <c r="AN3" s="79"/>
      <c r="AO3" s="73"/>
      <c r="AP3" s="73"/>
      <c r="AQ3" s="72"/>
    </row>
    <row r="4" spans="1:43" ht="12" customHeight="1">
      <c r="A4" s="72"/>
      <c r="B4" s="77"/>
      <c r="C4" s="78"/>
      <c r="D4" s="77"/>
      <c r="E4" s="77"/>
      <c r="F4" s="77"/>
      <c r="G4" s="77"/>
      <c r="H4" s="77"/>
      <c r="I4" s="77"/>
      <c r="J4" s="77"/>
      <c r="K4" s="77"/>
      <c r="L4" s="77"/>
      <c r="M4" s="77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77"/>
      <c r="AB4" s="221" t="s">
        <v>86</v>
      </c>
      <c r="AC4" s="222" t="s">
        <v>87</v>
      </c>
      <c r="AD4" s="222"/>
      <c r="AE4" s="222"/>
      <c r="AF4" s="222"/>
      <c r="AG4" s="222"/>
      <c r="AH4" s="221" t="s">
        <v>88</v>
      </c>
      <c r="AI4" s="73"/>
      <c r="AJ4" s="73"/>
      <c r="AK4" s="77"/>
      <c r="AL4" s="77"/>
      <c r="AM4" s="77"/>
      <c r="AN4" s="79"/>
      <c r="AO4" s="73"/>
      <c r="AP4" s="73"/>
      <c r="AQ4" s="72"/>
    </row>
    <row r="5" spans="1:43" ht="12" customHeight="1">
      <c r="A5" s="72"/>
      <c r="B5" s="80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73"/>
      <c r="AB5" s="221"/>
      <c r="AC5" s="222" t="s">
        <v>89</v>
      </c>
      <c r="AD5" s="222"/>
      <c r="AE5" s="222"/>
      <c r="AF5" s="222"/>
      <c r="AG5" s="222"/>
      <c r="AH5" s="221"/>
      <c r="AI5" s="73"/>
      <c r="AJ5" s="73"/>
      <c r="AK5" s="73"/>
      <c r="AL5" s="73"/>
      <c r="AM5" s="73"/>
      <c r="AN5" s="79"/>
      <c r="AO5" s="73"/>
      <c r="AP5" s="73"/>
      <c r="AQ5" s="72"/>
    </row>
    <row r="6" spans="1:43" ht="9.75" customHeight="1">
      <c r="A6" s="72"/>
      <c r="B6" s="73"/>
      <c r="C6" s="82"/>
      <c r="D6" s="83"/>
      <c r="E6" s="83"/>
      <c r="F6" s="83"/>
      <c r="G6" s="83"/>
      <c r="H6" s="83"/>
      <c r="I6" s="83"/>
      <c r="J6" s="83"/>
      <c r="K6" s="83"/>
      <c r="L6" s="8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84"/>
      <c r="Z6" s="73"/>
      <c r="AA6" s="215" t="s">
        <v>52</v>
      </c>
      <c r="AB6" s="215"/>
      <c r="AC6" s="215"/>
      <c r="AD6" s="223"/>
      <c r="AE6" s="215" t="s">
        <v>90</v>
      </c>
      <c r="AF6" s="215"/>
      <c r="AG6" s="215"/>
      <c r="AH6" s="215"/>
      <c r="AI6" s="215" t="s">
        <v>91</v>
      </c>
      <c r="AJ6" s="215"/>
      <c r="AK6" s="215"/>
      <c r="AL6" s="215" t="s">
        <v>92</v>
      </c>
      <c r="AM6" s="215"/>
      <c r="AN6" s="79"/>
      <c r="AO6" s="72"/>
      <c r="AP6" s="72"/>
      <c r="AQ6" s="72"/>
    </row>
    <row r="7" spans="1:43" ht="9" customHeight="1">
      <c r="A7" s="72"/>
      <c r="B7" s="73"/>
      <c r="C7" s="86"/>
      <c r="D7" s="85"/>
      <c r="E7" s="85"/>
      <c r="F7" s="85"/>
      <c r="G7" s="85"/>
      <c r="H7" s="85"/>
      <c r="I7" s="85"/>
      <c r="J7" s="85"/>
      <c r="K7" s="85"/>
      <c r="L7" s="85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84"/>
      <c r="Z7" s="85"/>
      <c r="AA7" s="215"/>
      <c r="AB7" s="215"/>
      <c r="AC7" s="223"/>
      <c r="AD7" s="223"/>
      <c r="AE7" s="215"/>
      <c r="AF7" s="215"/>
      <c r="AG7" s="215"/>
      <c r="AH7" s="215"/>
      <c r="AI7" s="215"/>
      <c r="AJ7" s="215"/>
      <c r="AK7" s="215"/>
      <c r="AL7" s="215"/>
      <c r="AM7" s="215"/>
      <c r="AN7" s="79"/>
      <c r="AO7" s="72"/>
      <c r="AP7" s="72"/>
      <c r="AQ7" s="72"/>
    </row>
    <row r="8" spans="1:43" ht="9.75" customHeight="1">
      <c r="A8" s="72"/>
      <c r="B8" s="73"/>
      <c r="C8" s="87"/>
      <c r="D8" s="88"/>
      <c r="E8" s="234" t="s">
        <v>93</v>
      </c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9"/>
      <c r="AO8" s="72"/>
      <c r="AP8" s="72"/>
      <c r="AQ8" s="72"/>
    </row>
    <row r="9" spans="1:43" ht="9.75" customHeight="1">
      <c r="A9" s="72"/>
      <c r="B9" s="73"/>
      <c r="C9" s="90"/>
      <c r="D9" s="88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9"/>
      <c r="AO9" s="72"/>
      <c r="AP9" s="72"/>
      <c r="AQ9" s="72"/>
    </row>
    <row r="10" spans="1:43" ht="9.75" customHeight="1">
      <c r="A10" s="72"/>
      <c r="B10" s="73"/>
      <c r="C10" s="90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9"/>
      <c r="AO10" s="72"/>
      <c r="AP10" s="72"/>
      <c r="AQ10" s="72"/>
    </row>
    <row r="11" spans="1:43" ht="12.75" customHeight="1">
      <c r="A11" s="72"/>
      <c r="B11" s="73"/>
      <c r="C11" s="90"/>
      <c r="D11" s="88"/>
      <c r="E11" s="89"/>
      <c r="F11" s="89"/>
      <c r="G11" s="89"/>
      <c r="H11" s="89"/>
      <c r="I11" s="89"/>
      <c r="J11" s="89"/>
      <c r="K11" s="91" t="s">
        <v>94</v>
      </c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81"/>
      <c r="W11" s="80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73"/>
      <c r="AN11" s="79"/>
      <c r="AO11" s="72"/>
      <c r="AP11" s="72"/>
      <c r="AQ11" s="72"/>
    </row>
    <row r="12" spans="1:43" ht="9.75" customHeight="1">
      <c r="A12" s="72"/>
      <c r="B12" s="73"/>
      <c r="C12" s="90"/>
      <c r="D12" s="88"/>
      <c r="E12" s="89"/>
      <c r="F12" s="89"/>
      <c r="G12" s="89"/>
      <c r="H12" s="89"/>
      <c r="I12" s="89"/>
      <c r="J12" s="89"/>
      <c r="K12" s="235" t="s">
        <v>95</v>
      </c>
      <c r="L12" s="236"/>
      <c r="M12" s="230" t="str">
        <f>IFERROR(MID(データ入力シート!S2,LEN(データ入力シート!S2)-12,1),"")</f>
        <v>1</v>
      </c>
      <c r="N12" s="232"/>
      <c r="O12" s="239" t="str">
        <f>IFERROR(MID(データ入力シート!S2,LEN(データ入力シート!S2)-11,1),"")</f>
        <v>2</v>
      </c>
      <c r="P12" s="217"/>
      <c r="Q12" s="216" t="str">
        <f>IFERROR(MID(データ入力シート!S2,LEN(データ入力シート!S2)-10,1),"")</f>
        <v>3</v>
      </c>
      <c r="R12" s="217"/>
      <c r="S12" s="216" t="str">
        <f>IFERROR(MID(データ入力シート!S2,LEN(データ入力シート!S2)-9,1),"")</f>
        <v>4</v>
      </c>
      <c r="T12" s="217"/>
      <c r="U12" s="216" t="str">
        <f>IFERROR(MID(データ入力シート!S2,LEN(データ入力シート!S2)-8,1),"")</f>
        <v>5</v>
      </c>
      <c r="V12" s="239"/>
      <c r="W12" s="230" t="str">
        <f>IFERROR(MID(データ入力シート!S2,LEN(データ入力シート!S2)-7,1),"")</f>
        <v>6</v>
      </c>
      <c r="X12" s="217"/>
      <c r="Y12" s="216" t="str">
        <f>IFERROR(MID(データ入力シート!S2,LEN(データ入力シート!S2)-6,1),"")</f>
        <v>7</v>
      </c>
      <c r="Z12" s="217"/>
      <c r="AA12" s="216" t="str">
        <f>IFERROR(MID(データ入力シート!S2,LEN(データ入力シート!S2)-5,1),"")</f>
        <v>8</v>
      </c>
      <c r="AB12" s="217"/>
      <c r="AC12" s="216" t="str">
        <f>IFERROR(MID(データ入力シート!S2,LEN(データ入力シート!S2)-4,1),"")</f>
        <v>9</v>
      </c>
      <c r="AD12" s="232"/>
      <c r="AE12" s="239" t="str">
        <f>IFERROR(MID(データ入力シート!S2,LEN(データ入力シート!S2)-3,1),"")</f>
        <v>0</v>
      </c>
      <c r="AF12" s="217"/>
      <c r="AG12" s="216" t="str">
        <f>IFERROR(MID(データ入力シート!S2,LEN(データ入力シート!S2)-2,1),"")</f>
        <v>1</v>
      </c>
      <c r="AH12" s="217"/>
      <c r="AI12" s="216" t="str">
        <f>IFERROR(MID(データ入力シート!S2,LEN(データ入力シート!S2)-1,1),"")</f>
        <v>2</v>
      </c>
      <c r="AJ12" s="217"/>
      <c r="AK12" s="216" t="str">
        <f>IFERROR(MID(データ入力シート!S2,LEN(データ入力シート!S2),1),"")</f>
        <v>3</v>
      </c>
      <c r="AL12" s="217"/>
      <c r="AM12" s="73"/>
      <c r="AN12" s="79"/>
      <c r="AO12" s="72"/>
      <c r="AP12" s="72"/>
      <c r="AQ12" s="72"/>
    </row>
    <row r="13" spans="1:43" ht="9.75" customHeight="1">
      <c r="A13" s="72"/>
      <c r="B13" s="73"/>
      <c r="C13" s="90"/>
      <c r="D13" s="88"/>
      <c r="E13" s="89"/>
      <c r="F13" s="89"/>
      <c r="G13" s="89"/>
      <c r="H13" s="89"/>
      <c r="I13" s="89"/>
      <c r="J13" s="89"/>
      <c r="K13" s="237"/>
      <c r="L13" s="238"/>
      <c r="M13" s="231"/>
      <c r="N13" s="233"/>
      <c r="O13" s="240"/>
      <c r="P13" s="219"/>
      <c r="Q13" s="218"/>
      <c r="R13" s="219"/>
      <c r="S13" s="218"/>
      <c r="T13" s="219"/>
      <c r="U13" s="218"/>
      <c r="V13" s="240"/>
      <c r="W13" s="231"/>
      <c r="X13" s="219"/>
      <c r="Y13" s="218"/>
      <c r="Z13" s="219"/>
      <c r="AA13" s="218"/>
      <c r="AB13" s="219"/>
      <c r="AC13" s="218"/>
      <c r="AD13" s="233"/>
      <c r="AE13" s="240"/>
      <c r="AF13" s="219"/>
      <c r="AG13" s="218"/>
      <c r="AH13" s="219"/>
      <c r="AI13" s="218"/>
      <c r="AJ13" s="219"/>
      <c r="AK13" s="218"/>
      <c r="AL13" s="219"/>
      <c r="AM13" s="73"/>
      <c r="AN13" s="79"/>
      <c r="AO13" s="72"/>
      <c r="AP13" s="72"/>
      <c r="AQ13" s="72"/>
    </row>
    <row r="14" spans="1:43" ht="9.75" customHeight="1">
      <c r="A14" s="72"/>
      <c r="B14" s="73"/>
      <c r="C14" s="90"/>
      <c r="D14" s="88"/>
      <c r="E14" s="89"/>
      <c r="F14" s="89"/>
      <c r="G14" s="89"/>
      <c r="H14" s="89"/>
      <c r="I14" s="89"/>
      <c r="J14" s="89"/>
      <c r="K14" s="89"/>
      <c r="L14" s="89"/>
      <c r="M14" s="94"/>
      <c r="N14" s="94"/>
      <c r="O14" s="94"/>
      <c r="P14" s="94"/>
      <c r="Q14" s="95"/>
      <c r="R14" s="95"/>
      <c r="S14" s="95"/>
      <c r="T14" s="95"/>
      <c r="U14" s="95"/>
      <c r="V14" s="95"/>
      <c r="W14" s="95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73"/>
      <c r="AN14" s="79"/>
      <c r="AO14" s="72"/>
      <c r="AP14" s="72"/>
      <c r="AQ14" s="72"/>
    </row>
    <row r="15" spans="1:43" ht="9.75" customHeight="1">
      <c r="A15" s="72"/>
      <c r="B15" s="73"/>
      <c r="C15" s="97"/>
      <c r="D15" s="98"/>
      <c r="E15" s="98"/>
      <c r="F15" s="98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224" t="s">
        <v>96</v>
      </c>
      <c r="R15" s="224"/>
      <c r="S15" s="224"/>
      <c r="T15" s="224"/>
      <c r="U15" s="224"/>
      <c r="V15" s="224"/>
      <c r="W15" s="224"/>
      <c r="X15" s="225" t="str">
        <f>データ入力シート!Q2</f>
        <v>蒲郡市旭町１７－１</v>
      </c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73"/>
      <c r="AN15" s="79"/>
      <c r="AO15" s="72"/>
      <c r="AP15" s="72"/>
      <c r="AQ15" s="72"/>
    </row>
    <row r="16" spans="1:43" ht="9.75" customHeight="1">
      <c r="A16" s="72"/>
      <c r="B16" s="73"/>
      <c r="C16" s="97"/>
      <c r="D16" s="98"/>
      <c r="E16" s="98"/>
      <c r="F16" s="98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224"/>
      <c r="R16" s="224"/>
      <c r="S16" s="224"/>
      <c r="T16" s="224"/>
      <c r="U16" s="224"/>
      <c r="V16" s="224"/>
      <c r="W16" s="224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73"/>
      <c r="AN16" s="79"/>
      <c r="AO16" s="72"/>
      <c r="AP16" s="72"/>
      <c r="AQ16" s="72"/>
    </row>
    <row r="17" spans="1:43" ht="9.75" customHeight="1">
      <c r="A17" s="72"/>
      <c r="B17" s="73"/>
      <c r="C17" s="97"/>
      <c r="D17" s="98"/>
      <c r="E17" s="98"/>
      <c r="F17" s="98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99" t="s">
        <v>86</v>
      </c>
      <c r="R17" s="228" t="s">
        <v>97</v>
      </c>
      <c r="S17" s="228"/>
      <c r="T17" s="228"/>
      <c r="U17" s="228"/>
      <c r="V17" s="228"/>
      <c r="W17" s="99" t="s">
        <v>88</v>
      </c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73"/>
      <c r="AN17" s="79"/>
      <c r="AO17" s="72"/>
      <c r="AP17" s="72"/>
      <c r="AQ17" s="72"/>
    </row>
    <row r="18" spans="1:43" ht="7.5" customHeight="1">
      <c r="A18" s="72"/>
      <c r="B18" s="73"/>
      <c r="C18" s="97"/>
      <c r="D18" s="98"/>
      <c r="E18" s="98"/>
      <c r="F18" s="98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229" t="s">
        <v>98</v>
      </c>
      <c r="R18" s="229"/>
      <c r="S18" s="229"/>
      <c r="T18" s="229"/>
      <c r="U18" s="229"/>
      <c r="V18" s="229"/>
      <c r="W18" s="229"/>
      <c r="X18" s="359" t="str">
        <f>データ入力シート!N2</f>
        <v>株式会社　蒲郡設備</v>
      </c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73"/>
      <c r="AN18" s="79"/>
      <c r="AO18" s="72"/>
      <c r="AP18" s="72"/>
      <c r="AQ18" s="72"/>
    </row>
    <row r="19" spans="1:43" ht="7.5" customHeight="1">
      <c r="A19" s="72"/>
      <c r="B19" s="73"/>
      <c r="C19" s="97"/>
      <c r="D19" s="98"/>
      <c r="E19" s="98"/>
      <c r="F19" s="98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224"/>
      <c r="R19" s="224"/>
      <c r="S19" s="224"/>
      <c r="T19" s="224"/>
      <c r="U19" s="224"/>
      <c r="V19" s="224"/>
      <c r="W19" s="224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73"/>
      <c r="AN19" s="79"/>
      <c r="AO19" s="72"/>
      <c r="AP19" s="72"/>
      <c r="AQ19" s="72"/>
    </row>
    <row r="20" spans="1:43" ht="10.5" customHeight="1">
      <c r="A20" s="72"/>
      <c r="B20" s="73"/>
      <c r="C20" s="97"/>
      <c r="D20" s="98"/>
      <c r="E20" s="98"/>
      <c r="F20" s="98"/>
      <c r="G20" s="80"/>
      <c r="H20" s="80"/>
      <c r="I20" s="80"/>
      <c r="J20" s="80"/>
      <c r="K20" s="80"/>
      <c r="L20" s="80"/>
      <c r="M20" s="80"/>
      <c r="N20" s="80"/>
      <c r="O20" s="80"/>
      <c r="P20" s="73"/>
      <c r="Q20" s="221" t="s">
        <v>86</v>
      </c>
      <c r="R20" s="222" t="s">
        <v>99</v>
      </c>
      <c r="S20" s="222"/>
      <c r="T20" s="222"/>
      <c r="U20" s="222"/>
      <c r="V20" s="222"/>
      <c r="W20" s="221" t="s">
        <v>88</v>
      </c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73"/>
      <c r="AN20" s="79"/>
      <c r="AO20" s="72"/>
      <c r="AP20" s="72"/>
      <c r="AQ20" s="72"/>
    </row>
    <row r="21" spans="1:43" ht="19.5" customHeight="1">
      <c r="A21" s="72"/>
      <c r="B21" s="73"/>
      <c r="C21" s="97"/>
      <c r="D21" s="98"/>
      <c r="E21" s="98"/>
      <c r="F21" s="98"/>
      <c r="G21" s="80"/>
      <c r="H21" s="80"/>
      <c r="I21" s="80"/>
      <c r="J21" s="80"/>
      <c r="K21" s="80"/>
      <c r="L21" s="80"/>
      <c r="M21" s="80"/>
      <c r="N21" s="80"/>
      <c r="O21" s="80"/>
      <c r="P21" s="73"/>
      <c r="Q21" s="244"/>
      <c r="R21" s="245" t="s">
        <v>9</v>
      </c>
      <c r="S21" s="245"/>
      <c r="T21" s="245"/>
      <c r="U21" s="245"/>
      <c r="V21" s="245"/>
      <c r="W21" s="244"/>
      <c r="X21" s="358" t="str">
        <f>データ入力シート!O2&amp;"　"&amp;データ入力シート!P2</f>
        <v>代表取締役　蒲郡　太郎</v>
      </c>
      <c r="Y21" s="358"/>
      <c r="Z21" s="358"/>
      <c r="AA21" s="358"/>
      <c r="AB21" s="358"/>
      <c r="AC21" s="358"/>
      <c r="AD21" s="358"/>
      <c r="AE21" s="358"/>
      <c r="AF21" s="358"/>
      <c r="AG21" s="358"/>
      <c r="AH21" s="358"/>
      <c r="AI21" s="358"/>
      <c r="AJ21" s="358"/>
      <c r="AK21" s="358"/>
      <c r="AL21" s="358"/>
      <c r="AM21" s="73"/>
      <c r="AN21" s="79"/>
      <c r="AO21" s="72"/>
      <c r="AP21" s="72"/>
      <c r="AQ21" s="72"/>
    </row>
    <row r="22" spans="1:43" ht="9.75" customHeight="1">
      <c r="A22" s="72"/>
      <c r="B22" s="73"/>
      <c r="C22" s="97"/>
      <c r="D22" s="98"/>
      <c r="E22" s="98"/>
      <c r="F22" s="98"/>
      <c r="G22" s="80"/>
      <c r="H22" s="80"/>
      <c r="I22" s="80"/>
      <c r="J22" s="80"/>
      <c r="K22" s="80"/>
      <c r="L22" s="80"/>
      <c r="M22" s="80"/>
      <c r="N22" s="80"/>
      <c r="O22" s="80"/>
      <c r="P22" s="73"/>
      <c r="Q22" s="80"/>
      <c r="R22" s="81"/>
      <c r="S22" s="81"/>
      <c r="T22" s="81"/>
      <c r="U22" s="81"/>
      <c r="V22" s="81"/>
      <c r="W22" s="80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73"/>
      <c r="AN22" s="79"/>
      <c r="AO22" s="72"/>
      <c r="AP22" s="72"/>
      <c r="AQ22" s="72"/>
    </row>
    <row r="23" spans="1:43" ht="12.75" customHeight="1">
      <c r="A23" s="72"/>
      <c r="B23" s="73"/>
      <c r="C23" s="97"/>
      <c r="D23" s="73"/>
      <c r="E23" s="73"/>
      <c r="F23" s="73"/>
      <c r="G23" s="73"/>
      <c r="H23" s="73"/>
      <c r="I23" s="72"/>
      <c r="J23" s="100" t="s">
        <v>100</v>
      </c>
      <c r="K23" s="73"/>
      <c r="L23" s="73"/>
      <c r="M23" s="73"/>
      <c r="N23" s="73"/>
      <c r="O23" s="73"/>
      <c r="P23" s="73"/>
      <c r="Q23" s="73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9"/>
      <c r="AO23" s="72"/>
      <c r="AP23" s="72"/>
      <c r="AQ23" s="72"/>
    </row>
    <row r="24" spans="1:43" ht="9.75" customHeight="1">
      <c r="A24" s="72"/>
      <c r="B24" s="73"/>
      <c r="C24" s="101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9"/>
      <c r="AO24" s="72"/>
      <c r="AP24" s="72"/>
      <c r="AQ24" s="72"/>
    </row>
    <row r="25" spans="1:43" ht="12.75" customHeight="1">
      <c r="A25" s="72"/>
      <c r="B25" s="73"/>
      <c r="C25" s="101"/>
      <c r="D25" s="73"/>
      <c r="E25" s="73"/>
      <c r="F25" s="73"/>
      <c r="G25" s="73"/>
      <c r="H25" s="73"/>
      <c r="I25" s="257" t="s">
        <v>101</v>
      </c>
      <c r="J25" s="258"/>
      <c r="K25" s="258"/>
      <c r="L25" s="259"/>
      <c r="M25" s="241" t="s">
        <v>102</v>
      </c>
      <c r="N25" s="242"/>
      <c r="O25" s="242" t="s">
        <v>103</v>
      </c>
      <c r="P25" s="243"/>
      <c r="Q25" s="246" t="s">
        <v>104</v>
      </c>
      <c r="R25" s="242"/>
      <c r="S25" s="242" t="s">
        <v>105</v>
      </c>
      <c r="T25" s="242"/>
      <c r="U25" s="242" t="s">
        <v>102</v>
      </c>
      <c r="V25" s="243"/>
      <c r="W25" s="241" t="s">
        <v>103</v>
      </c>
      <c r="X25" s="242"/>
      <c r="Y25" s="242" t="s">
        <v>106</v>
      </c>
      <c r="Z25" s="242"/>
      <c r="AA25" s="242" t="s">
        <v>105</v>
      </c>
      <c r="AB25" s="243"/>
      <c r="AC25" s="241" t="s">
        <v>102</v>
      </c>
      <c r="AD25" s="242"/>
      <c r="AE25" s="242" t="s">
        <v>103</v>
      </c>
      <c r="AF25" s="242"/>
      <c r="AG25" s="242" t="s">
        <v>107</v>
      </c>
      <c r="AH25" s="243"/>
      <c r="AI25" s="73"/>
      <c r="AJ25" s="73"/>
      <c r="AK25" s="73"/>
      <c r="AL25" s="73"/>
      <c r="AM25" s="73"/>
      <c r="AN25" s="79"/>
      <c r="AO25" s="72"/>
      <c r="AP25" s="72"/>
      <c r="AQ25" s="72"/>
    </row>
    <row r="26" spans="1:43" ht="12.75" customHeight="1">
      <c r="A26" s="72"/>
      <c r="B26" s="73"/>
      <c r="C26" s="101"/>
      <c r="D26" s="73"/>
      <c r="E26" s="73"/>
      <c r="F26" s="73"/>
      <c r="G26" s="73"/>
      <c r="H26" s="73"/>
      <c r="I26" s="260"/>
      <c r="J26" s="261"/>
      <c r="K26" s="261"/>
      <c r="L26" s="262"/>
      <c r="M26" s="251"/>
      <c r="N26" s="247"/>
      <c r="O26" s="247"/>
      <c r="P26" s="249"/>
      <c r="Q26" s="251"/>
      <c r="R26" s="247"/>
      <c r="S26" s="247"/>
      <c r="T26" s="247"/>
      <c r="U26" s="247"/>
      <c r="V26" s="249"/>
      <c r="W26" s="251"/>
      <c r="X26" s="247"/>
      <c r="Y26" s="247"/>
      <c r="Z26" s="247"/>
      <c r="AA26" s="247"/>
      <c r="AB26" s="249"/>
      <c r="AC26" s="251"/>
      <c r="AD26" s="247"/>
      <c r="AE26" s="247"/>
      <c r="AF26" s="247"/>
      <c r="AG26" s="247"/>
      <c r="AH26" s="249"/>
      <c r="AI26" s="73"/>
      <c r="AJ26" s="73"/>
      <c r="AK26" s="73"/>
      <c r="AL26" s="73"/>
      <c r="AM26" s="73"/>
      <c r="AN26" s="79"/>
      <c r="AO26" s="72"/>
      <c r="AP26" s="72"/>
      <c r="AQ26" s="72"/>
    </row>
    <row r="27" spans="1:43" ht="11.25" customHeight="1">
      <c r="A27" s="72"/>
      <c r="B27" s="73"/>
      <c r="C27" s="101"/>
      <c r="D27" s="73"/>
      <c r="E27" s="73"/>
      <c r="F27" s="73"/>
      <c r="G27" s="73"/>
      <c r="H27" s="73"/>
      <c r="I27" s="263"/>
      <c r="J27" s="264"/>
      <c r="K27" s="264"/>
      <c r="L27" s="265"/>
      <c r="M27" s="252"/>
      <c r="N27" s="248"/>
      <c r="O27" s="248"/>
      <c r="P27" s="250"/>
      <c r="Q27" s="252"/>
      <c r="R27" s="248"/>
      <c r="S27" s="248"/>
      <c r="T27" s="248"/>
      <c r="U27" s="248"/>
      <c r="V27" s="250"/>
      <c r="W27" s="252"/>
      <c r="X27" s="248"/>
      <c r="Y27" s="248"/>
      <c r="Z27" s="248"/>
      <c r="AA27" s="248"/>
      <c r="AB27" s="250"/>
      <c r="AC27" s="252"/>
      <c r="AD27" s="248"/>
      <c r="AE27" s="248"/>
      <c r="AF27" s="248"/>
      <c r="AG27" s="248"/>
      <c r="AH27" s="250"/>
      <c r="AI27" s="73"/>
      <c r="AJ27" s="73"/>
      <c r="AK27" s="73"/>
      <c r="AL27" s="73"/>
      <c r="AM27" s="73"/>
      <c r="AN27" s="79"/>
      <c r="AO27" s="72"/>
      <c r="AP27" s="72"/>
      <c r="AQ27" s="72"/>
    </row>
    <row r="28" spans="1:43" ht="9.75" customHeight="1">
      <c r="A28" s="72"/>
      <c r="B28" s="73"/>
      <c r="C28" s="101"/>
      <c r="D28" s="73"/>
      <c r="E28" s="73"/>
      <c r="F28" s="73"/>
      <c r="G28" s="73"/>
      <c r="H28" s="6"/>
      <c r="I28" s="102"/>
      <c r="J28" s="102"/>
      <c r="K28" s="102"/>
      <c r="L28" s="102"/>
      <c r="M28" s="102"/>
      <c r="N28" s="103"/>
      <c r="O28" s="104"/>
      <c r="P28" s="104"/>
      <c r="Q28" s="104"/>
      <c r="R28" s="104"/>
      <c r="S28" s="104"/>
      <c r="T28" s="104"/>
      <c r="U28" s="104"/>
      <c r="V28" s="104"/>
      <c r="W28" s="6"/>
      <c r="X28" s="102"/>
      <c r="Y28" s="44"/>
      <c r="Z28" s="102"/>
      <c r="AA28" s="102"/>
      <c r="AB28" s="102"/>
      <c r="AC28" s="102"/>
      <c r="AD28" s="104"/>
      <c r="AE28" s="104"/>
      <c r="AF28" s="104"/>
      <c r="AG28" s="104"/>
      <c r="AH28" s="104"/>
      <c r="AI28" s="104"/>
      <c r="AJ28" s="104"/>
      <c r="AK28" s="104"/>
      <c r="AL28" s="6"/>
      <c r="AM28" s="73"/>
      <c r="AN28" s="79"/>
      <c r="AO28" s="72"/>
      <c r="AP28" s="72"/>
      <c r="AQ28" s="72"/>
    </row>
    <row r="29" spans="1:43" ht="12.75" customHeight="1">
      <c r="A29" s="72"/>
      <c r="B29" s="73"/>
      <c r="C29" s="101"/>
      <c r="D29" s="73" t="s">
        <v>108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105"/>
      <c r="AA29" s="105"/>
      <c r="AB29" s="106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79"/>
      <c r="AO29" s="72"/>
      <c r="AP29" s="72"/>
      <c r="AQ29" s="72"/>
    </row>
    <row r="30" spans="1:43" ht="9.75" customHeight="1">
      <c r="A30" s="72"/>
      <c r="B30" s="73"/>
      <c r="C30" s="107"/>
      <c r="D30" s="253"/>
      <c r="E30" s="254"/>
      <c r="F30" s="253"/>
      <c r="G30" s="254"/>
      <c r="H30" s="253"/>
      <c r="I30" s="254"/>
      <c r="J30" s="253"/>
      <c r="K30" s="254"/>
      <c r="L30" s="253"/>
      <c r="M30" s="254"/>
      <c r="N30" s="253"/>
      <c r="O30" s="254"/>
      <c r="P30" s="253"/>
      <c r="Q30" s="254"/>
      <c r="R30" s="161"/>
      <c r="S30" s="162"/>
      <c r="T30" s="162"/>
      <c r="U30" s="162"/>
      <c r="V30" s="162"/>
      <c r="W30" s="162"/>
      <c r="X30" s="108"/>
      <c r="Y30" s="108"/>
      <c r="Z30" s="109"/>
      <c r="AA30" s="110"/>
      <c r="AB30" s="111"/>
      <c r="AC30" s="112"/>
      <c r="AD30" s="98"/>
      <c r="AE30" s="113"/>
      <c r="AF30" s="111"/>
      <c r="AG30" s="112"/>
      <c r="AH30" s="98"/>
      <c r="AI30" s="113"/>
      <c r="AJ30" s="111"/>
      <c r="AK30" s="112"/>
      <c r="AL30" s="98"/>
      <c r="AM30" s="113"/>
      <c r="AN30" s="79"/>
      <c r="AO30" s="72"/>
      <c r="AP30" s="72"/>
      <c r="AQ30" s="72"/>
    </row>
    <row r="31" spans="1:43" ht="9.75" customHeight="1">
      <c r="A31" s="72"/>
      <c r="B31" s="114"/>
      <c r="C31" s="115"/>
      <c r="D31" s="255"/>
      <c r="E31" s="256"/>
      <c r="F31" s="255"/>
      <c r="G31" s="256"/>
      <c r="H31" s="255"/>
      <c r="I31" s="256"/>
      <c r="J31" s="255"/>
      <c r="K31" s="256"/>
      <c r="L31" s="255"/>
      <c r="M31" s="256"/>
      <c r="N31" s="255"/>
      <c r="O31" s="256"/>
      <c r="P31" s="255"/>
      <c r="Q31" s="256"/>
      <c r="R31" s="161"/>
      <c r="S31" s="162"/>
      <c r="T31" s="162"/>
      <c r="U31" s="162"/>
      <c r="V31" s="162"/>
      <c r="W31" s="162"/>
      <c r="X31" s="114"/>
      <c r="Y31" s="114"/>
      <c r="Z31" s="110"/>
      <c r="AA31" s="110"/>
      <c r="AB31" s="112"/>
      <c r="AC31" s="112"/>
      <c r="AD31" s="113"/>
      <c r="AE31" s="113"/>
      <c r="AF31" s="112"/>
      <c r="AG31" s="112"/>
      <c r="AH31" s="113"/>
      <c r="AI31" s="113"/>
      <c r="AJ31" s="112"/>
      <c r="AK31" s="112"/>
      <c r="AL31" s="113"/>
      <c r="AM31" s="113"/>
      <c r="AN31" s="79"/>
      <c r="AO31" s="72"/>
      <c r="AP31" s="72"/>
      <c r="AQ31" s="72"/>
    </row>
    <row r="32" spans="1:43" ht="9.75" customHeight="1">
      <c r="A32" s="72"/>
      <c r="B32" s="114"/>
      <c r="C32" s="115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6"/>
      <c r="Z32" s="116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73"/>
      <c r="AN32" s="79"/>
      <c r="AO32" s="72"/>
      <c r="AP32" s="72"/>
      <c r="AQ32" s="72"/>
    </row>
    <row r="33" spans="1:43" ht="12" customHeight="1">
      <c r="A33" s="72"/>
      <c r="B33" s="72"/>
      <c r="C33" s="117"/>
      <c r="D33" s="269" t="s">
        <v>109</v>
      </c>
      <c r="E33" s="270"/>
      <c r="F33" s="277">
        <v>1</v>
      </c>
      <c r="G33" s="278"/>
      <c r="H33" s="277">
        <v>2</v>
      </c>
      <c r="I33" s="278"/>
      <c r="J33" s="118"/>
      <c r="K33" s="118"/>
      <c r="L33" s="281" t="s">
        <v>110</v>
      </c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119"/>
      <c r="Y33" s="119"/>
      <c r="Z33" s="314" t="s">
        <v>111</v>
      </c>
      <c r="AA33" s="281"/>
      <c r="AB33" s="281"/>
      <c r="AC33" s="281"/>
      <c r="AD33" s="315"/>
      <c r="AE33" s="281" t="s">
        <v>112</v>
      </c>
      <c r="AF33" s="281"/>
      <c r="AG33" s="281"/>
      <c r="AH33" s="281"/>
      <c r="AI33" s="281"/>
      <c r="AJ33" s="281"/>
      <c r="AK33" s="281"/>
      <c r="AL33" s="281"/>
      <c r="AM33" s="315"/>
      <c r="AN33" s="79"/>
      <c r="AO33" s="73"/>
      <c r="AP33" s="73"/>
      <c r="AQ33" s="72"/>
    </row>
    <row r="34" spans="1:43" ht="12" customHeight="1">
      <c r="A34" s="72"/>
      <c r="B34" s="72"/>
      <c r="C34" s="117"/>
      <c r="D34" s="271"/>
      <c r="E34" s="272"/>
      <c r="F34" s="279"/>
      <c r="G34" s="280"/>
      <c r="H34" s="279"/>
      <c r="I34" s="280"/>
      <c r="J34" s="316"/>
      <c r="K34" s="317"/>
      <c r="L34" s="317"/>
      <c r="M34" s="317"/>
      <c r="N34" s="317"/>
      <c r="O34" s="320" t="s">
        <v>113</v>
      </c>
      <c r="P34" s="320"/>
      <c r="Q34" s="320"/>
      <c r="R34" s="320"/>
      <c r="S34" s="322"/>
      <c r="T34" s="323"/>
      <c r="U34" s="323"/>
      <c r="V34" s="323"/>
      <c r="W34" s="323"/>
      <c r="X34" s="120"/>
      <c r="Y34" s="120"/>
      <c r="Z34" s="325" t="s">
        <v>114</v>
      </c>
      <c r="AA34" s="326"/>
      <c r="AB34" s="326"/>
      <c r="AC34" s="326"/>
      <c r="AD34" s="327"/>
      <c r="AE34" s="331"/>
      <c r="AF34" s="332"/>
      <c r="AG34" s="332"/>
      <c r="AH34" s="332"/>
      <c r="AI34" s="332"/>
      <c r="AJ34" s="332"/>
      <c r="AK34" s="332"/>
      <c r="AL34" s="332"/>
      <c r="AM34" s="333"/>
      <c r="AN34" s="79"/>
      <c r="AO34" s="73"/>
      <c r="AP34" s="73"/>
      <c r="AQ34" s="72"/>
    </row>
    <row r="35" spans="1:43" ht="12" customHeight="1">
      <c r="A35" s="72"/>
      <c r="B35" s="72"/>
      <c r="C35" s="117"/>
      <c r="D35" s="271"/>
      <c r="E35" s="272"/>
      <c r="F35" s="282" t="s">
        <v>115</v>
      </c>
      <c r="G35" s="280"/>
      <c r="H35" s="282" t="s">
        <v>116</v>
      </c>
      <c r="I35" s="280"/>
      <c r="J35" s="318"/>
      <c r="K35" s="319"/>
      <c r="L35" s="319"/>
      <c r="M35" s="319"/>
      <c r="N35" s="319"/>
      <c r="O35" s="321"/>
      <c r="P35" s="321"/>
      <c r="Q35" s="321"/>
      <c r="R35" s="321"/>
      <c r="S35" s="324"/>
      <c r="T35" s="324"/>
      <c r="U35" s="324"/>
      <c r="V35" s="324"/>
      <c r="W35" s="324"/>
      <c r="X35" s="120"/>
      <c r="Y35" s="120"/>
      <c r="Z35" s="328"/>
      <c r="AA35" s="329"/>
      <c r="AB35" s="329"/>
      <c r="AC35" s="329"/>
      <c r="AD35" s="330"/>
      <c r="AE35" s="334"/>
      <c r="AF35" s="335"/>
      <c r="AG35" s="335"/>
      <c r="AH35" s="335"/>
      <c r="AI35" s="335"/>
      <c r="AJ35" s="335"/>
      <c r="AK35" s="335"/>
      <c r="AL35" s="335"/>
      <c r="AM35" s="336"/>
      <c r="AN35" s="79"/>
      <c r="AO35" s="73"/>
      <c r="AP35" s="73"/>
      <c r="AQ35" s="72"/>
    </row>
    <row r="36" spans="1:43" ht="12" customHeight="1">
      <c r="A36" s="72"/>
      <c r="B36" s="72"/>
      <c r="C36" s="117"/>
      <c r="D36" s="273"/>
      <c r="E36" s="274"/>
      <c r="F36" s="279"/>
      <c r="G36" s="280"/>
      <c r="H36" s="279"/>
      <c r="I36" s="280"/>
      <c r="J36" s="318"/>
      <c r="K36" s="319"/>
      <c r="L36" s="319"/>
      <c r="M36" s="319"/>
      <c r="N36" s="319"/>
      <c r="O36" s="286" t="s">
        <v>117</v>
      </c>
      <c r="P36" s="286"/>
      <c r="Q36" s="286"/>
      <c r="R36" s="286"/>
      <c r="S36" s="324"/>
      <c r="T36" s="324"/>
      <c r="U36" s="324"/>
      <c r="V36" s="324"/>
      <c r="W36" s="324"/>
      <c r="X36" s="120"/>
      <c r="Y36" s="120"/>
      <c r="Z36" s="122"/>
      <c r="AA36" s="123"/>
      <c r="AB36" s="124"/>
      <c r="AC36" s="266" t="s">
        <v>118</v>
      </c>
      <c r="AD36" s="267"/>
      <c r="AE36" s="267"/>
      <c r="AF36" s="267"/>
      <c r="AG36" s="267"/>
      <c r="AH36" s="267"/>
      <c r="AI36" s="267"/>
      <c r="AJ36" s="267"/>
      <c r="AK36" s="123"/>
      <c r="AL36" s="123"/>
      <c r="AM36" s="125"/>
      <c r="AN36" s="79"/>
      <c r="AO36" s="73"/>
      <c r="AP36" s="73"/>
      <c r="AQ36" s="72"/>
    </row>
    <row r="37" spans="1:43" ht="12" customHeight="1">
      <c r="A37" s="72"/>
      <c r="B37" s="72"/>
      <c r="C37" s="117"/>
      <c r="D37" s="273"/>
      <c r="E37" s="274"/>
      <c r="F37" s="279"/>
      <c r="G37" s="280"/>
      <c r="H37" s="279"/>
      <c r="I37" s="280"/>
      <c r="J37" s="318"/>
      <c r="K37" s="319"/>
      <c r="L37" s="319"/>
      <c r="M37" s="319"/>
      <c r="N37" s="319"/>
      <c r="O37" s="286"/>
      <c r="P37" s="286"/>
      <c r="Q37" s="286"/>
      <c r="R37" s="286"/>
      <c r="S37" s="324"/>
      <c r="T37" s="324"/>
      <c r="U37" s="324"/>
      <c r="V37" s="324"/>
      <c r="W37" s="324"/>
      <c r="X37" s="268" t="s">
        <v>119</v>
      </c>
      <c r="Y37" s="268"/>
      <c r="Z37" s="126"/>
      <c r="AA37" s="127"/>
      <c r="AB37" s="127"/>
      <c r="AC37" s="285" t="s">
        <v>120</v>
      </c>
      <c r="AD37" s="285"/>
      <c r="AE37" s="285"/>
      <c r="AF37" s="285"/>
      <c r="AG37" s="285"/>
      <c r="AH37" s="285"/>
      <c r="AI37" s="285"/>
      <c r="AJ37" s="285"/>
      <c r="AK37" s="127"/>
      <c r="AL37" s="127"/>
      <c r="AM37" s="128"/>
      <c r="AN37" s="79"/>
      <c r="AO37" s="73"/>
      <c r="AP37" s="73"/>
      <c r="AQ37" s="72"/>
    </row>
    <row r="38" spans="1:43" ht="12" customHeight="1">
      <c r="A38" s="72"/>
      <c r="B38" s="72"/>
      <c r="C38" s="117"/>
      <c r="D38" s="273"/>
      <c r="E38" s="274"/>
      <c r="F38" s="279"/>
      <c r="G38" s="280"/>
      <c r="H38" s="279"/>
      <c r="I38" s="280"/>
      <c r="J38" s="318"/>
      <c r="K38" s="319"/>
      <c r="L38" s="319"/>
      <c r="M38" s="319"/>
      <c r="N38" s="319"/>
      <c r="O38" s="286" t="s">
        <v>121</v>
      </c>
      <c r="P38" s="286"/>
      <c r="Q38" s="286"/>
      <c r="R38" s="286"/>
      <c r="S38" s="324"/>
      <c r="T38" s="324"/>
      <c r="U38" s="324"/>
      <c r="V38" s="324"/>
      <c r="W38" s="324"/>
      <c r="X38" s="120"/>
      <c r="Y38" s="120"/>
      <c r="Z38" s="287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9"/>
      <c r="AN38" s="79"/>
      <c r="AO38" s="73"/>
      <c r="AP38" s="73"/>
      <c r="AQ38" s="72"/>
    </row>
    <row r="39" spans="1:43" ht="12" customHeight="1">
      <c r="A39" s="72"/>
      <c r="B39" s="72"/>
      <c r="C39" s="117"/>
      <c r="D39" s="273"/>
      <c r="E39" s="274"/>
      <c r="F39" s="279"/>
      <c r="G39" s="280"/>
      <c r="H39" s="279"/>
      <c r="I39" s="280"/>
      <c r="J39" s="318"/>
      <c r="K39" s="319"/>
      <c r="L39" s="319"/>
      <c r="M39" s="319"/>
      <c r="N39" s="319"/>
      <c r="O39" s="286"/>
      <c r="P39" s="286"/>
      <c r="Q39" s="286"/>
      <c r="R39" s="286"/>
      <c r="S39" s="324"/>
      <c r="T39" s="324"/>
      <c r="U39" s="324"/>
      <c r="V39" s="324"/>
      <c r="W39" s="324"/>
      <c r="X39" s="120"/>
      <c r="Y39" s="120"/>
      <c r="Z39" s="290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2"/>
      <c r="AN39" s="79"/>
      <c r="AO39" s="73"/>
      <c r="AP39" s="73"/>
      <c r="AQ39" s="72"/>
    </row>
    <row r="40" spans="1:43" ht="12" customHeight="1">
      <c r="A40" s="72"/>
      <c r="B40" s="72"/>
      <c r="C40" s="117"/>
      <c r="D40" s="275"/>
      <c r="E40" s="276"/>
      <c r="F40" s="283"/>
      <c r="G40" s="284"/>
      <c r="H40" s="283"/>
      <c r="I40" s="284"/>
      <c r="J40" s="116"/>
      <c r="K40" s="121"/>
      <c r="L40" s="121"/>
      <c r="M40" s="127"/>
      <c r="N40" s="127"/>
      <c r="O40" s="127"/>
      <c r="P40" s="127"/>
      <c r="Q40" s="129"/>
      <c r="R40" s="116"/>
      <c r="S40" s="116"/>
      <c r="T40" s="116"/>
      <c r="U40" s="116"/>
      <c r="V40" s="116"/>
      <c r="W40" s="121"/>
      <c r="X40" s="121"/>
      <c r="Y40" s="121"/>
      <c r="Z40" s="293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5"/>
      <c r="AN40" s="79"/>
      <c r="AO40" s="73"/>
      <c r="AP40" s="73"/>
      <c r="AQ40" s="72"/>
    </row>
    <row r="41" spans="1:43" ht="12" customHeight="1">
      <c r="A41" s="72"/>
      <c r="B41" s="72"/>
      <c r="C41" s="130"/>
      <c r="D41" s="296" t="s">
        <v>122</v>
      </c>
      <c r="E41" s="297"/>
      <c r="F41" s="297"/>
      <c r="G41" s="297"/>
      <c r="H41" s="298"/>
      <c r="I41" s="305" t="s">
        <v>135</v>
      </c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7"/>
      <c r="AN41" s="79"/>
      <c r="AO41" s="73"/>
      <c r="AP41" s="73"/>
      <c r="AQ41" s="72"/>
    </row>
    <row r="42" spans="1:43" ht="12" customHeight="1">
      <c r="A42" s="72"/>
      <c r="B42" s="72"/>
      <c r="C42" s="130"/>
      <c r="D42" s="299"/>
      <c r="E42" s="300"/>
      <c r="F42" s="300"/>
      <c r="G42" s="300"/>
      <c r="H42" s="301"/>
      <c r="I42" s="308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09"/>
      <c r="AM42" s="310"/>
      <c r="AN42" s="79"/>
      <c r="AO42" s="72"/>
      <c r="AP42" s="72"/>
      <c r="AQ42" s="72"/>
    </row>
    <row r="43" spans="1:43" ht="12" customHeight="1">
      <c r="A43" s="72"/>
      <c r="B43" s="72"/>
      <c r="C43" s="130"/>
      <c r="D43" s="302"/>
      <c r="E43" s="303"/>
      <c r="F43" s="303"/>
      <c r="G43" s="303"/>
      <c r="H43" s="304"/>
      <c r="I43" s="311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3"/>
      <c r="AN43" s="79"/>
      <c r="AO43" s="72"/>
      <c r="AP43" s="72"/>
      <c r="AQ43" s="72"/>
    </row>
    <row r="44" spans="1:43" ht="12" customHeight="1">
      <c r="A44" s="72"/>
      <c r="B44" s="72"/>
      <c r="C44" s="101"/>
      <c r="D44" s="366" t="s">
        <v>123</v>
      </c>
      <c r="E44" s="367"/>
      <c r="F44" s="367"/>
      <c r="G44" s="367"/>
      <c r="H44" s="368"/>
      <c r="I44" s="375" t="str">
        <f>データ入力シート!E2</f>
        <v>蒲郡市旭町１７－１地内</v>
      </c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7"/>
      <c r="AN44" s="79"/>
      <c r="AO44" s="72"/>
      <c r="AP44" s="72"/>
      <c r="AQ44" s="72"/>
    </row>
    <row r="45" spans="1:43" ht="12" customHeight="1">
      <c r="A45" s="72"/>
      <c r="B45" s="72"/>
      <c r="C45" s="101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80"/>
      <c r="AN45" s="79"/>
      <c r="AO45" s="72"/>
      <c r="AP45" s="72"/>
      <c r="AQ45" s="72"/>
    </row>
    <row r="46" spans="1:43" ht="12" customHeight="1">
      <c r="A46" s="72"/>
      <c r="B46" s="72"/>
      <c r="C46" s="101"/>
      <c r="D46" s="372"/>
      <c r="E46" s="373"/>
      <c r="F46" s="373"/>
      <c r="G46" s="373"/>
      <c r="H46" s="374"/>
      <c r="I46" s="381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3"/>
      <c r="AN46" s="79"/>
      <c r="AO46" s="72"/>
      <c r="AP46" s="72"/>
      <c r="AQ46" s="72"/>
    </row>
    <row r="47" spans="1:43">
      <c r="A47" s="72"/>
      <c r="B47" s="72"/>
      <c r="C47" s="101"/>
      <c r="D47" s="384" t="s">
        <v>124</v>
      </c>
      <c r="E47" s="297"/>
      <c r="F47" s="297"/>
      <c r="G47" s="297"/>
      <c r="H47" s="298"/>
      <c r="I47" s="38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  <c r="AL47" s="386"/>
      <c r="AM47" s="387"/>
      <c r="AN47" s="79"/>
      <c r="AO47" s="72"/>
      <c r="AP47" s="72"/>
      <c r="AQ47" s="72"/>
    </row>
    <row r="48" spans="1:43">
      <c r="A48" s="72"/>
      <c r="B48" s="72"/>
      <c r="C48" s="101"/>
      <c r="D48" s="302"/>
      <c r="E48" s="303"/>
      <c r="F48" s="303"/>
      <c r="G48" s="303"/>
      <c r="H48" s="304"/>
      <c r="I48" s="388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89"/>
      <c r="AG48" s="389"/>
      <c r="AH48" s="389"/>
      <c r="AI48" s="389"/>
      <c r="AJ48" s="389"/>
      <c r="AK48" s="389"/>
      <c r="AL48" s="389"/>
      <c r="AM48" s="390"/>
      <c r="AN48" s="79"/>
      <c r="AO48" s="72"/>
      <c r="AP48" s="72"/>
      <c r="AQ48" s="72"/>
    </row>
    <row r="49" spans="1:43">
      <c r="A49" s="72"/>
      <c r="B49" s="72"/>
      <c r="C49" s="101"/>
      <c r="D49" s="132"/>
      <c r="E49" s="131"/>
      <c r="F49" s="131"/>
      <c r="G49" s="131"/>
      <c r="H49" s="131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79"/>
      <c r="AO49" s="72"/>
      <c r="AP49" s="72"/>
      <c r="AQ49" s="72"/>
    </row>
    <row r="50" spans="1:43">
      <c r="A50" s="72"/>
      <c r="B50" s="72"/>
      <c r="C50" s="101"/>
      <c r="D50" s="384" t="s">
        <v>125</v>
      </c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8"/>
      <c r="AN50" s="79"/>
      <c r="AO50" s="72"/>
      <c r="AP50" s="72"/>
      <c r="AQ50" s="72"/>
    </row>
    <row r="51" spans="1:43">
      <c r="A51" s="72"/>
      <c r="B51" s="72"/>
      <c r="C51" s="101"/>
      <c r="D51" s="391" t="s">
        <v>126</v>
      </c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5"/>
      <c r="P51" s="395"/>
      <c r="Q51" s="395"/>
      <c r="R51" s="395"/>
      <c r="S51" s="395"/>
      <c r="T51" s="395"/>
      <c r="U51" s="395"/>
      <c r="V51" s="395"/>
      <c r="W51" s="395"/>
      <c r="X51" s="395"/>
      <c r="Y51" s="364" t="s">
        <v>107</v>
      </c>
      <c r="Z51" s="397"/>
      <c r="AA51" s="399" t="s">
        <v>127</v>
      </c>
      <c r="AB51" s="399"/>
      <c r="AC51" s="399"/>
      <c r="AD51" s="399"/>
      <c r="AE51" s="399"/>
      <c r="AF51" s="400"/>
      <c r="AG51" s="400"/>
      <c r="AH51" s="400"/>
      <c r="AI51" s="400"/>
      <c r="AJ51" s="400"/>
      <c r="AK51" s="400"/>
      <c r="AL51" s="364" t="s">
        <v>107</v>
      </c>
      <c r="AM51" s="365"/>
      <c r="AN51" s="79"/>
      <c r="AO51" s="72"/>
      <c r="AP51" s="72"/>
      <c r="AQ51" s="72"/>
    </row>
    <row r="52" spans="1:43">
      <c r="A52" s="72"/>
      <c r="B52" s="72"/>
      <c r="C52" s="101"/>
      <c r="D52" s="393"/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44"/>
      <c r="Z52" s="398"/>
      <c r="AA52" s="303"/>
      <c r="AB52" s="303"/>
      <c r="AC52" s="303"/>
      <c r="AD52" s="303"/>
      <c r="AE52" s="303"/>
      <c r="AF52" s="401"/>
      <c r="AG52" s="401"/>
      <c r="AH52" s="401"/>
      <c r="AI52" s="401"/>
      <c r="AJ52" s="401"/>
      <c r="AK52" s="401"/>
      <c r="AL52" s="344"/>
      <c r="AM52" s="361"/>
      <c r="AN52" s="79"/>
      <c r="AO52" s="72"/>
      <c r="AP52" s="72"/>
      <c r="AQ52" s="72"/>
    </row>
    <row r="53" spans="1:43">
      <c r="A53" s="72"/>
      <c r="B53" s="72"/>
      <c r="C53" s="101"/>
      <c r="D53" s="135"/>
      <c r="E53" s="136"/>
      <c r="F53" s="136"/>
      <c r="G53" s="136"/>
      <c r="H53" s="136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79"/>
      <c r="AO53" s="72"/>
      <c r="AP53" s="72"/>
      <c r="AQ53" s="72"/>
    </row>
    <row r="54" spans="1:43">
      <c r="A54" s="72"/>
      <c r="B54" s="72"/>
      <c r="C54" s="101"/>
      <c r="D54" s="345" t="s">
        <v>128</v>
      </c>
      <c r="E54" s="346"/>
      <c r="F54" s="346"/>
      <c r="G54" s="351" t="s">
        <v>129</v>
      </c>
      <c r="H54" s="352"/>
      <c r="I54" s="352"/>
      <c r="J54" s="352"/>
      <c r="K54" s="352"/>
      <c r="L54" s="352"/>
      <c r="M54" s="352"/>
      <c r="N54" s="352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3"/>
      <c r="Z54" s="343"/>
      <c r="AA54" s="353" t="s">
        <v>127</v>
      </c>
      <c r="AB54" s="353"/>
      <c r="AC54" s="353"/>
      <c r="AD54" s="353"/>
      <c r="AE54" s="353"/>
      <c r="AF54" s="355"/>
      <c r="AG54" s="355"/>
      <c r="AH54" s="355"/>
      <c r="AI54" s="355"/>
      <c r="AJ54" s="355"/>
      <c r="AK54" s="355"/>
      <c r="AL54" s="343"/>
      <c r="AM54" s="357"/>
      <c r="AN54" s="79"/>
      <c r="AO54" s="72"/>
      <c r="AP54" s="72"/>
      <c r="AQ54" s="72"/>
    </row>
    <row r="55" spans="1:43">
      <c r="A55" s="72"/>
      <c r="B55" s="72"/>
      <c r="C55" s="101"/>
      <c r="D55" s="347"/>
      <c r="E55" s="348"/>
      <c r="F55" s="348"/>
      <c r="G55" s="339" t="s">
        <v>126</v>
      </c>
      <c r="H55" s="340"/>
      <c r="I55" s="340"/>
      <c r="J55" s="340"/>
      <c r="K55" s="340"/>
      <c r="L55" s="340"/>
      <c r="M55" s="340"/>
      <c r="N55" s="340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4" t="s">
        <v>107</v>
      </c>
      <c r="Z55" s="344"/>
      <c r="AA55" s="354"/>
      <c r="AB55" s="354"/>
      <c r="AC55" s="354"/>
      <c r="AD55" s="354"/>
      <c r="AE55" s="354"/>
      <c r="AF55" s="356"/>
      <c r="AG55" s="356"/>
      <c r="AH55" s="356"/>
      <c r="AI55" s="356"/>
      <c r="AJ55" s="356"/>
      <c r="AK55" s="356"/>
      <c r="AL55" s="344" t="s">
        <v>107</v>
      </c>
      <c r="AM55" s="361"/>
      <c r="AN55" s="79"/>
      <c r="AO55" s="72"/>
      <c r="AP55" s="72"/>
      <c r="AQ55" s="72"/>
    </row>
    <row r="56" spans="1:43">
      <c r="A56" s="72"/>
      <c r="B56" s="72"/>
      <c r="C56" s="101"/>
      <c r="D56" s="347"/>
      <c r="E56" s="348"/>
      <c r="F56" s="348"/>
      <c r="G56" s="351" t="s">
        <v>130</v>
      </c>
      <c r="H56" s="352"/>
      <c r="I56" s="352"/>
      <c r="J56" s="352"/>
      <c r="K56" s="352"/>
      <c r="L56" s="352"/>
      <c r="M56" s="352"/>
      <c r="N56" s="352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3"/>
      <c r="Z56" s="343"/>
      <c r="AA56" s="140"/>
      <c r="AB56" s="140"/>
      <c r="AC56" s="140"/>
      <c r="AD56" s="141"/>
      <c r="AE56" s="141"/>
      <c r="AF56" s="141"/>
      <c r="AG56" s="141"/>
      <c r="AH56" s="141"/>
      <c r="AI56" s="141"/>
      <c r="AJ56" s="141"/>
      <c r="AK56" s="141"/>
      <c r="AL56" s="138"/>
      <c r="AM56" s="139"/>
      <c r="AN56" s="79"/>
      <c r="AO56" s="72"/>
      <c r="AP56" s="72"/>
      <c r="AQ56" s="72"/>
    </row>
    <row r="57" spans="1:43">
      <c r="A57" s="72"/>
      <c r="B57" s="72"/>
      <c r="C57" s="101"/>
      <c r="D57" s="347"/>
      <c r="E57" s="348"/>
      <c r="F57" s="348"/>
      <c r="G57" s="362" t="s">
        <v>131</v>
      </c>
      <c r="H57" s="363"/>
      <c r="I57" s="363"/>
      <c r="J57" s="363"/>
      <c r="K57" s="363"/>
      <c r="L57" s="363"/>
      <c r="M57" s="363"/>
      <c r="N57" s="363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4" t="s">
        <v>107</v>
      </c>
      <c r="Z57" s="344"/>
      <c r="AA57" s="142"/>
      <c r="AB57" s="142"/>
      <c r="AC57" s="142"/>
      <c r="AD57" s="143"/>
      <c r="AE57" s="143"/>
      <c r="AF57" s="143"/>
      <c r="AG57" s="143"/>
      <c r="AH57" s="143"/>
      <c r="AI57" s="143"/>
      <c r="AJ57" s="143"/>
      <c r="AK57" s="143"/>
      <c r="AL57" s="116"/>
      <c r="AM57" s="134"/>
      <c r="AN57" s="79"/>
      <c r="AO57" s="72"/>
      <c r="AP57" s="72"/>
      <c r="AQ57" s="72"/>
    </row>
    <row r="58" spans="1:43">
      <c r="A58" s="72"/>
      <c r="B58" s="72"/>
      <c r="C58" s="101"/>
      <c r="D58" s="347"/>
      <c r="E58" s="348"/>
      <c r="F58" s="348"/>
      <c r="G58" s="337" t="s">
        <v>132</v>
      </c>
      <c r="H58" s="338"/>
      <c r="I58" s="338"/>
      <c r="J58" s="338"/>
      <c r="K58" s="338"/>
      <c r="L58" s="338"/>
      <c r="M58" s="338"/>
      <c r="N58" s="338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3"/>
      <c r="Z58" s="343"/>
      <c r="AA58" s="144"/>
      <c r="AB58" s="144"/>
      <c r="AC58" s="144"/>
      <c r="AD58" s="144"/>
      <c r="AE58" s="141"/>
      <c r="AF58" s="141"/>
      <c r="AG58" s="141"/>
      <c r="AH58" s="141"/>
      <c r="AI58" s="141"/>
      <c r="AJ58" s="141"/>
      <c r="AK58" s="141"/>
      <c r="AL58" s="145"/>
      <c r="AM58" s="146"/>
      <c r="AN58" s="79"/>
      <c r="AO58" s="72"/>
      <c r="AP58" s="72"/>
      <c r="AQ58" s="72"/>
    </row>
    <row r="59" spans="1:43">
      <c r="A59" s="72"/>
      <c r="B59" s="72"/>
      <c r="C59" s="101"/>
      <c r="D59" s="347"/>
      <c r="E59" s="348"/>
      <c r="F59" s="348"/>
      <c r="G59" s="339"/>
      <c r="H59" s="340"/>
      <c r="I59" s="340"/>
      <c r="J59" s="340"/>
      <c r="K59" s="340"/>
      <c r="L59" s="340"/>
      <c r="M59" s="340"/>
      <c r="N59" s="340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4" t="s">
        <v>107</v>
      </c>
      <c r="Z59" s="344"/>
      <c r="AA59" s="147"/>
      <c r="AB59" s="147"/>
      <c r="AC59" s="147"/>
      <c r="AD59" s="147"/>
      <c r="AE59" s="143"/>
      <c r="AF59" s="143"/>
      <c r="AG59" s="143"/>
      <c r="AH59" s="143"/>
      <c r="AI59" s="143"/>
      <c r="AJ59" s="143"/>
      <c r="AK59" s="143"/>
      <c r="AL59" s="116"/>
      <c r="AM59" s="134"/>
      <c r="AN59" s="79"/>
      <c r="AO59" s="72"/>
      <c r="AP59" s="72"/>
      <c r="AQ59" s="72"/>
    </row>
    <row r="60" spans="1:43">
      <c r="A60" s="72"/>
      <c r="B60" s="72"/>
      <c r="C60" s="101"/>
      <c r="D60" s="347"/>
      <c r="E60" s="348"/>
      <c r="F60" s="348"/>
      <c r="G60" s="337" t="s">
        <v>133</v>
      </c>
      <c r="H60" s="338"/>
      <c r="I60" s="338"/>
      <c r="J60" s="338"/>
      <c r="K60" s="338"/>
      <c r="L60" s="338"/>
      <c r="M60" s="338"/>
      <c r="N60" s="338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3"/>
      <c r="Z60" s="343"/>
      <c r="AA60" s="140"/>
      <c r="AB60" s="140"/>
      <c r="AC60" s="140"/>
      <c r="AD60" s="141"/>
      <c r="AE60" s="141"/>
      <c r="AF60" s="141"/>
      <c r="AG60" s="141"/>
      <c r="AH60" s="141"/>
      <c r="AI60" s="141"/>
      <c r="AJ60" s="141"/>
      <c r="AK60" s="141"/>
      <c r="AL60" s="145"/>
      <c r="AM60" s="146"/>
      <c r="AN60" s="79"/>
      <c r="AO60" s="72"/>
      <c r="AP60" s="72"/>
      <c r="AQ60" s="72"/>
    </row>
    <row r="61" spans="1:43">
      <c r="A61" s="72"/>
      <c r="B61" s="72"/>
      <c r="C61" s="101"/>
      <c r="D61" s="347"/>
      <c r="E61" s="348"/>
      <c r="F61" s="348"/>
      <c r="G61" s="339"/>
      <c r="H61" s="340"/>
      <c r="I61" s="340"/>
      <c r="J61" s="340"/>
      <c r="K61" s="340"/>
      <c r="L61" s="340"/>
      <c r="M61" s="340"/>
      <c r="N61" s="340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4" t="s">
        <v>107</v>
      </c>
      <c r="Z61" s="344"/>
      <c r="AA61" s="142"/>
      <c r="AB61" s="142"/>
      <c r="AC61" s="142"/>
      <c r="AD61" s="143"/>
      <c r="AE61" s="143"/>
      <c r="AF61" s="143"/>
      <c r="AG61" s="143"/>
      <c r="AH61" s="143"/>
      <c r="AI61" s="143"/>
      <c r="AJ61" s="143"/>
      <c r="AK61" s="143"/>
      <c r="AL61" s="116"/>
      <c r="AM61" s="134"/>
      <c r="AN61" s="79"/>
      <c r="AO61" s="72"/>
      <c r="AP61" s="72"/>
      <c r="AQ61" s="72"/>
    </row>
    <row r="62" spans="1:43" ht="14.25">
      <c r="A62" s="72"/>
      <c r="B62" s="72"/>
      <c r="C62" s="101"/>
      <c r="D62" s="347"/>
      <c r="E62" s="348"/>
      <c r="F62" s="348"/>
      <c r="G62" s="337" t="s">
        <v>134</v>
      </c>
      <c r="H62" s="338"/>
      <c r="I62" s="338"/>
      <c r="J62" s="338"/>
      <c r="K62" s="338"/>
      <c r="L62" s="338"/>
      <c r="M62" s="338"/>
      <c r="N62" s="338"/>
      <c r="O62" s="341"/>
      <c r="P62" s="341"/>
      <c r="Q62" s="341"/>
      <c r="R62" s="341"/>
      <c r="S62" s="341"/>
      <c r="T62" s="341"/>
      <c r="U62" s="341"/>
      <c r="V62" s="341"/>
      <c r="W62" s="341"/>
      <c r="X62" s="341"/>
      <c r="Y62" s="343"/>
      <c r="Z62" s="343"/>
      <c r="AA62" s="140"/>
      <c r="AB62" s="140"/>
      <c r="AC62" s="148"/>
      <c r="AD62" s="148"/>
      <c r="AE62" s="148"/>
      <c r="AF62" s="148"/>
      <c r="AG62" s="148"/>
      <c r="AH62" s="148"/>
      <c r="AI62" s="148"/>
      <c r="AJ62" s="148"/>
      <c r="AK62" s="148"/>
      <c r="AL62" s="145"/>
      <c r="AM62" s="146"/>
      <c r="AN62" s="79"/>
      <c r="AO62" s="72"/>
      <c r="AP62" s="72"/>
      <c r="AQ62" s="72"/>
    </row>
    <row r="63" spans="1:43" ht="14.25">
      <c r="A63" s="72"/>
      <c r="B63" s="72"/>
      <c r="C63" s="101"/>
      <c r="D63" s="349"/>
      <c r="E63" s="350"/>
      <c r="F63" s="350"/>
      <c r="G63" s="339"/>
      <c r="H63" s="340"/>
      <c r="I63" s="340"/>
      <c r="J63" s="340"/>
      <c r="K63" s="340"/>
      <c r="L63" s="340"/>
      <c r="M63" s="340"/>
      <c r="N63" s="340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44" t="s">
        <v>107</v>
      </c>
      <c r="Z63" s="344"/>
      <c r="AA63" s="142"/>
      <c r="AB63" s="142"/>
      <c r="AC63" s="149"/>
      <c r="AD63" s="149"/>
      <c r="AE63" s="149"/>
      <c r="AF63" s="149"/>
      <c r="AG63" s="149"/>
      <c r="AH63" s="149"/>
      <c r="AI63" s="149"/>
      <c r="AJ63" s="149"/>
      <c r="AK63" s="149"/>
      <c r="AL63" s="116"/>
      <c r="AM63" s="134"/>
      <c r="AN63" s="79"/>
      <c r="AO63" s="72"/>
      <c r="AP63" s="72"/>
      <c r="AQ63" s="72"/>
    </row>
    <row r="64" spans="1:43" ht="14.25" thickBot="1">
      <c r="A64" s="72"/>
      <c r="B64" s="72"/>
      <c r="C64" s="150"/>
      <c r="D64" s="151"/>
      <c r="E64" s="151"/>
      <c r="F64" s="151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3"/>
      <c r="X64" s="153"/>
      <c r="Y64" s="153"/>
      <c r="Z64" s="153"/>
      <c r="AA64" s="153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5"/>
      <c r="AM64" s="156"/>
      <c r="AN64" s="157"/>
      <c r="AO64" s="72"/>
      <c r="AP64" s="72"/>
      <c r="AQ64" s="72"/>
    </row>
    <row r="65" spans="1:43">
      <c r="A65" s="72"/>
      <c r="B65" s="72"/>
      <c r="C65" s="72"/>
      <c r="D65" s="75"/>
      <c r="E65" s="75"/>
      <c r="F65" s="75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158"/>
      <c r="X65" s="158"/>
      <c r="Y65" s="158"/>
      <c r="Z65" s="158"/>
      <c r="AA65" s="158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14"/>
      <c r="AM65" s="114"/>
      <c r="AN65" s="73"/>
      <c r="AO65" s="72"/>
      <c r="AP65" s="72"/>
      <c r="AQ65" s="72"/>
    </row>
    <row r="66" spans="1:43" ht="12.75" customHeight="1">
      <c r="A66" s="72"/>
      <c r="B66" s="72"/>
      <c r="C66" s="72"/>
      <c r="D66" s="72"/>
      <c r="E66" s="72"/>
      <c r="F66" s="72"/>
      <c r="G66" s="72"/>
    </row>
    <row r="67" spans="1:43" ht="12.75" customHeight="1">
      <c r="A67" s="72"/>
      <c r="B67" s="72"/>
      <c r="C67" s="72"/>
      <c r="D67" s="72"/>
      <c r="E67" s="72"/>
      <c r="F67" s="72"/>
      <c r="G67" s="72"/>
    </row>
    <row r="68" spans="1:43" ht="12.75" customHeight="1">
      <c r="A68" s="72"/>
      <c r="B68" s="72"/>
      <c r="C68" s="72"/>
      <c r="D68" s="72"/>
      <c r="E68" s="72"/>
      <c r="F68" s="72"/>
      <c r="G68" s="72"/>
    </row>
    <row r="69" spans="1:43" ht="12.75" customHeight="1">
      <c r="A69" s="72"/>
      <c r="B69" s="72"/>
      <c r="C69" s="72"/>
      <c r="D69" s="72"/>
      <c r="E69" s="72"/>
      <c r="F69" s="72"/>
      <c r="G69" s="72"/>
    </row>
    <row r="70" spans="1:43" ht="12.75" customHeight="1">
      <c r="A70" s="72"/>
      <c r="B70" s="72"/>
      <c r="C70" s="72"/>
      <c r="D70" s="160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</row>
    <row r="71" spans="1:43" ht="9.75" customHeight="1">
      <c r="A71" s="72"/>
      <c r="B71" s="72"/>
      <c r="C71" s="72"/>
      <c r="D71" s="160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</row>
  </sheetData>
  <mergeCells count="127">
    <mergeCell ref="D51:N52"/>
    <mergeCell ref="O51:X52"/>
    <mergeCell ref="Y51:Z52"/>
    <mergeCell ref="AA51:AE52"/>
    <mergeCell ref="AF51:AK52"/>
    <mergeCell ref="AA54:AE55"/>
    <mergeCell ref="AF54:AK55"/>
    <mergeCell ref="AL54:AM54"/>
    <mergeCell ref="G55:N55"/>
    <mergeCell ref="Y55:Z55"/>
    <mergeCell ref="X21:AL21"/>
    <mergeCell ref="X18:AL20"/>
    <mergeCell ref="G62:N63"/>
    <mergeCell ref="O62:X63"/>
    <mergeCell ref="Y62:Z62"/>
    <mergeCell ref="Y63:Z63"/>
    <mergeCell ref="Y61:Z61"/>
    <mergeCell ref="AL55:AM55"/>
    <mergeCell ref="G56:N56"/>
    <mergeCell ref="O56:X57"/>
    <mergeCell ref="Y56:Z56"/>
    <mergeCell ref="G57:N57"/>
    <mergeCell ref="Y57:Z57"/>
    <mergeCell ref="AL51:AM52"/>
    <mergeCell ref="D44:H46"/>
    <mergeCell ref="I44:AM46"/>
    <mergeCell ref="D47:H48"/>
    <mergeCell ref="I47:AM48"/>
    <mergeCell ref="D50:AM50"/>
    <mergeCell ref="G58:N59"/>
    <mergeCell ref="O58:X59"/>
    <mergeCell ref="Y58:Z58"/>
    <mergeCell ref="Y59:Z59"/>
    <mergeCell ref="G60:N61"/>
    <mergeCell ref="O60:X61"/>
    <mergeCell ref="Y60:Z60"/>
    <mergeCell ref="D54:F63"/>
    <mergeCell ref="G54:N54"/>
    <mergeCell ref="O54:X55"/>
    <mergeCell ref="Y54:Z54"/>
    <mergeCell ref="D41:H43"/>
    <mergeCell ref="I41:AM43"/>
    <mergeCell ref="Z33:AD33"/>
    <mergeCell ref="AE33:AM33"/>
    <mergeCell ref="J34:N39"/>
    <mergeCell ref="O34:R35"/>
    <mergeCell ref="S34:W39"/>
    <mergeCell ref="Z34:AD35"/>
    <mergeCell ref="AE34:AM35"/>
    <mergeCell ref="O36:R37"/>
    <mergeCell ref="AC36:AJ36"/>
    <mergeCell ref="X37:Y37"/>
    <mergeCell ref="D33:E40"/>
    <mergeCell ref="F33:G34"/>
    <mergeCell ref="H33:I34"/>
    <mergeCell ref="L33:W33"/>
    <mergeCell ref="F35:G40"/>
    <mergeCell ref="H35:I40"/>
    <mergeCell ref="AC37:AJ37"/>
    <mergeCell ref="O38:R39"/>
    <mergeCell ref="Z38:AM38"/>
    <mergeCell ref="Z39:AM40"/>
    <mergeCell ref="Y26:Z27"/>
    <mergeCell ref="AA26:AB27"/>
    <mergeCell ref="AC26:AD27"/>
    <mergeCell ref="AE26:AF27"/>
    <mergeCell ref="AG26:AH27"/>
    <mergeCell ref="D30:E31"/>
    <mergeCell ref="F30:G31"/>
    <mergeCell ref="H30:I31"/>
    <mergeCell ref="J30:K31"/>
    <mergeCell ref="L30:M31"/>
    <mergeCell ref="M26:N27"/>
    <mergeCell ref="O26:P27"/>
    <mergeCell ref="Q26:R27"/>
    <mergeCell ref="S26:T27"/>
    <mergeCell ref="U26:V27"/>
    <mergeCell ref="W26:X27"/>
    <mergeCell ref="I25:L27"/>
    <mergeCell ref="M25:N25"/>
    <mergeCell ref="O25:P25"/>
    <mergeCell ref="N30:O31"/>
    <mergeCell ref="P30:Q31"/>
    <mergeCell ref="W25:X25"/>
    <mergeCell ref="Y25:Z25"/>
    <mergeCell ref="AA25:AB25"/>
    <mergeCell ref="AC25:AD25"/>
    <mergeCell ref="AE25:AF25"/>
    <mergeCell ref="AG25:AH25"/>
    <mergeCell ref="Q20:Q21"/>
    <mergeCell ref="R20:V20"/>
    <mergeCell ref="W20:W21"/>
    <mergeCell ref="R21:V21"/>
    <mergeCell ref="Q25:R25"/>
    <mergeCell ref="S25:T25"/>
    <mergeCell ref="U25:V25"/>
    <mergeCell ref="Q15:W16"/>
    <mergeCell ref="X15:AL17"/>
    <mergeCell ref="R17:V17"/>
    <mergeCell ref="Q18:W19"/>
    <mergeCell ref="W12:X13"/>
    <mergeCell ref="Y12:Z13"/>
    <mergeCell ref="AA12:AB13"/>
    <mergeCell ref="AC12:AD13"/>
    <mergeCell ref="E8:Q9"/>
    <mergeCell ref="K12:L13"/>
    <mergeCell ref="M12:N13"/>
    <mergeCell ref="O12:P13"/>
    <mergeCell ref="Q12:R13"/>
    <mergeCell ref="AI12:AJ13"/>
    <mergeCell ref="S12:T13"/>
    <mergeCell ref="U12:V13"/>
    <mergeCell ref="AE12:AF13"/>
    <mergeCell ref="AG12:AH13"/>
    <mergeCell ref="AI6:AI7"/>
    <mergeCell ref="AJ6:AK7"/>
    <mergeCell ref="AL6:AM7"/>
    <mergeCell ref="AK12:AL13"/>
    <mergeCell ref="AG6:AH7"/>
    <mergeCell ref="N3:Z5"/>
    <mergeCell ref="AB4:AB5"/>
    <mergeCell ref="AC4:AG4"/>
    <mergeCell ref="AH4:AH5"/>
    <mergeCell ref="AC5:AG5"/>
    <mergeCell ref="AA6:AB7"/>
    <mergeCell ref="AC6:AD7"/>
    <mergeCell ref="AE6:AF7"/>
  </mergeCells>
  <phoneticPr fontId="2"/>
  <pageMargins left="0.47244094488188981" right="0.31496062992125984" top="0.39370078740157483" bottom="0.19685039370078741" header="0" footer="0.31496062992125984"/>
  <pageSetup paperSize="9" scale="1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データ入力シート</vt:lpstr>
      <vt:lpstr>完了届</vt:lpstr>
      <vt:lpstr>出来形</vt:lpstr>
      <vt:lpstr>請求書</vt:lpstr>
      <vt:lpstr>完了届!Print_Area</vt:lpstr>
      <vt:lpstr>出来形!Print_Area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あゆみ</dc:creator>
  <cp:lastModifiedBy>五十川 修一</cp:lastModifiedBy>
  <cp:lastPrinted>2025-06-12T06:16:13Z</cp:lastPrinted>
  <dcterms:created xsi:type="dcterms:W3CDTF">1997-01-08T22:48:59Z</dcterms:created>
  <dcterms:modified xsi:type="dcterms:W3CDTF">2025-06-12T06:16:34Z</dcterms:modified>
</cp:coreProperties>
</file>