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5204\Downloads\"/>
    </mc:Choice>
  </mc:AlternateContent>
  <bookViews>
    <workbookView xWindow="0" yWindow="0" windowWidth="19200" windowHeight="11790"/>
  </bookViews>
  <sheets>
    <sheet name="Sheet1" sheetId="1" r:id="rId1"/>
  </sheets>
  <definedNames>
    <definedName name="_xlnm.Print_Area" localSheetId="0">Sheet1!$A$1:$K$23</definedName>
  </definedNames>
  <calcPr calcId="162913"/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D12" i="1" l="1"/>
  <c r="E12" i="1"/>
  <c r="F12" i="1"/>
  <c r="G12" i="1"/>
  <c r="H12" i="1"/>
  <c r="I12" i="1"/>
  <c r="J12" i="1"/>
  <c r="C12" i="1"/>
  <c r="E33" i="1"/>
  <c r="F33" i="1"/>
  <c r="F44" i="1" s="1"/>
  <c r="G33" i="1"/>
  <c r="G44" i="1" s="1"/>
  <c r="H33" i="1"/>
  <c r="H43" i="1" s="1"/>
  <c r="I33" i="1"/>
  <c r="I40" i="1" s="1"/>
  <c r="J33" i="1"/>
  <c r="C33" i="1"/>
  <c r="F40" i="1"/>
  <c r="I42" i="1"/>
  <c r="F41" i="1"/>
  <c r="C40" i="1" l="1"/>
  <c r="C32" i="1"/>
  <c r="H32" i="1"/>
  <c r="H36" i="1" s="1"/>
  <c r="J44" i="1"/>
  <c r="J43" i="1"/>
  <c r="I32" i="1"/>
  <c r="I37" i="1" s="1"/>
  <c r="J42" i="1"/>
  <c r="H42" i="1"/>
  <c r="H40" i="1"/>
  <c r="H41" i="1" s="1"/>
  <c r="F32" i="1"/>
  <c r="F36" i="1" s="1"/>
  <c r="D33" i="1"/>
  <c r="D43" i="1" s="1"/>
  <c r="C43" i="1"/>
  <c r="E32" i="1"/>
  <c r="E34" i="1" s="1"/>
  <c r="E43" i="1"/>
  <c r="C42" i="1"/>
  <c r="E42" i="1"/>
  <c r="I34" i="1"/>
  <c r="I18" i="1" s="1"/>
  <c r="G40" i="1"/>
  <c r="G41" i="1" s="1"/>
  <c r="I43" i="1"/>
  <c r="C41" i="1"/>
  <c r="C44" i="1"/>
  <c r="H34" i="1"/>
  <c r="H35" i="1" s="1"/>
  <c r="I44" i="1"/>
  <c r="J32" i="1"/>
  <c r="H44" i="1"/>
  <c r="I41" i="1"/>
  <c r="G43" i="1"/>
  <c r="G42" i="1"/>
  <c r="E40" i="1"/>
  <c r="E41" i="1" s="1"/>
  <c r="G32" i="1"/>
  <c r="F43" i="1"/>
  <c r="F42" i="1"/>
  <c r="E44" i="1"/>
  <c r="J40" i="1"/>
  <c r="J41" i="1" s="1"/>
  <c r="H38" i="1" l="1"/>
  <c r="H37" i="1"/>
  <c r="H21" i="1" s="1"/>
  <c r="I38" i="1"/>
  <c r="H19" i="1"/>
  <c r="D42" i="1"/>
  <c r="H18" i="1"/>
  <c r="C34" i="1"/>
  <c r="C18" i="1" s="1"/>
  <c r="F20" i="1"/>
  <c r="E18" i="1"/>
  <c r="J45" i="1"/>
  <c r="I36" i="1"/>
  <c r="I20" i="1" s="1"/>
  <c r="I35" i="1"/>
  <c r="I19" i="1" s="1"/>
  <c r="I22" i="1"/>
  <c r="I21" i="1"/>
  <c r="H22" i="1"/>
  <c r="H20" i="1"/>
  <c r="C38" i="1"/>
  <c r="C22" i="1" s="1"/>
  <c r="I45" i="1"/>
  <c r="F34" i="1"/>
  <c r="F18" i="1" s="1"/>
  <c r="F38" i="1"/>
  <c r="F22" i="1" s="1"/>
  <c r="F35" i="1"/>
  <c r="F19" i="1" s="1"/>
  <c r="F37" i="1"/>
  <c r="F21" i="1" s="1"/>
  <c r="C36" i="1"/>
  <c r="C20" i="1" s="1"/>
  <c r="C37" i="1"/>
  <c r="C21" i="1" s="1"/>
  <c r="D40" i="1"/>
  <c r="D41" i="1" s="1"/>
  <c r="D44" i="1"/>
  <c r="D32" i="1"/>
  <c r="D37" i="1" s="1"/>
  <c r="D21" i="1" s="1"/>
  <c r="E36" i="1"/>
  <c r="E20" i="1" s="1"/>
  <c r="E38" i="1"/>
  <c r="E22" i="1" s="1"/>
  <c r="F45" i="1"/>
  <c r="G45" i="1"/>
  <c r="H45" i="1"/>
  <c r="E35" i="1"/>
  <c r="E19" i="1" s="1"/>
  <c r="C45" i="1"/>
  <c r="E37" i="1"/>
  <c r="E21" i="1" s="1"/>
  <c r="G38" i="1"/>
  <c r="G22" i="1" s="1"/>
  <c r="G37" i="1"/>
  <c r="G21" i="1" s="1"/>
  <c r="G34" i="1"/>
  <c r="G18" i="1" s="1"/>
  <c r="G35" i="1"/>
  <c r="G19" i="1" s="1"/>
  <c r="G36" i="1"/>
  <c r="G20" i="1" s="1"/>
  <c r="E45" i="1"/>
  <c r="J36" i="1"/>
  <c r="J20" i="1" s="1"/>
  <c r="J38" i="1"/>
  <c r="J22" i="1" s="1"/>
  <c r="J37" i="1"/>
  <c r="J21" i="1" s="1"/>
  <c r="J35" i="1"/>
  <c r="J19" i="1" s="1"/>
  <c r="J34" i="1"/>
  <c r="J18" i="1" s="1"/>
  <c r="H39" i="1"/>
  <c r="C35" i="1" l="1"/>
  <c r="C19" i="1" s="1"/>
  <c r="I39" i="1"/>
  <c r="I13" i="1" s="1"/>
  <c r="D34" i="1"/>
  <c r="D18" i="1" s="1"/>
  <c r="E39" i="1"/>
  <c r="E13" i="1" s="1"/>
  <c r="H13" i="1"/>
  <c r="F39" i="1"/>
  <c r="F13" i="1" s="1"/>
  <c r="C39" i="1"/>
  <c r="C13" i="1" s="1"/>
  <c r="C14" i="1" s="1"/>
  <c r="D45" i="1"/>
  <c r="D35" i="1"/>
  <c r="D19" i="1" s="1"/>
  <c r="D36" i="1"/>
  <c r="D20" i="1" s="1"/>
  <c r="D38" i="1"/>
  <c r="D22" i="1" s="1"/>
  <c r="J39" i="1"/>
  <c r="J13" i="1" s="1"/>
  <c r="G39" i="1"/>
  <c r="G13" i="1" s="1"/>
  <c r="E15" i="1" l="1"/>
  <c r="I15" i="1"/>
  <c r="J15" i="1"/>
  <c r="H15" i="1"/>
  <c r="G15" i="1"/>
  <c r="F15" i="1"/>
  <c r="D39" i="1"/>
  <c r="D13" i="1" s="1"/>
  <c r="C15" i="1"/>
  <c r="D15" i="1"/>
</calcChain>
</file>

<file path=xl/sharedStrings.xml><?xml version="1.0" encoding="utf-8"?>
<sst xmlns="http://schemas.openxmlformats.org/spreadsheetml/2006/main" count="67" uniqueCount="57">
  <si>
    <t>１３ｍｍ</t>
    <phoneticPr fontId="1"/>
  </si>
  <si>
    <t>２０ｍｍ</t>
    <phoneticPr fontId="1"/>
  </si>
  <si>
    <t>２５ｍｍ</t>
    <phoneticPr fontId="1"/>
  </si>
  <si>
    <t>４０ｍｍ</t>
    <phoneticPr fontId="1"/>
  </si>
  <si>
    <t>５０ｍｍ</t>
    <phoneticPr fontId="1"/>
  </si>
  <si>
    <t>７５ｍｍ</t>
    <phoneticPr fontId="1"/>
  </si>
  <si>
    <t>１００ｍｍ</t>
    <phoneticPr fontId="1"/>
  </si>
  <si>
    <t>１５０ｍｍ</t>
    <phoneticPr fontId="1"/>
  </si>
  <si>
    <t>基本料金</t>
    <rPh sb="0" eb="2">
      <t>キホン</t>
    </rPh>
    <rPh sb="2" eb="4">
      <t>リョウキン</t>
    </rPh>
    <phoneticPr fontId="1"/>
  </si>
  <si>
    <t>メーター口径（ｍｍ）</t>
    <rPh sb="4" eb="6">
      <t>コウケイ</t>
    </rPh>
    <phoneticPr fontId="1"/>
  </si>
  <si>
    <t>水道使用水量（㎥）</t>
    <rPh sb="0" eb="2">
      <t>スイドウ</t>
    </rPh>
    <rPh sb="2" eb="4">
      <t>シヨウ</t>
    </rPh>
    <rPh sb="4" eb="6">
      <t>スイリョウ</t>
    </rPh>
    <phoneticPr fontId="1"/>
  </si>
  <si>
    <t>基本料金（円／月）</t>
    <rPh sb="0" eb="2">
      <t>キホン</t>
    </rPh>
    <rPh sb="2" eb="4">
      <t>リョウキン</t>
    </rPh>
    <rPh sb="5" eb="6">
      <t>エン</t>
    </rPh>
    <rPh sb="7" eb="8">
      <t>ツキ</t>
    </rPh>
    <phoneticPr fontId="1"/>
  </si>
  <si>
    <t>計算の手順</t>
    <rPh sb="0" eb="2">
      <t>ケイサン</t>
    </rPh>
    <rPh sb="3" eb="5">
      <t>テジュン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</si>
  <si>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</si>
  <si>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</si>
  <si>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</si>
  <si>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</si>
  <si>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</si>
  <si>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</si>
  <si>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</si>
  <si>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</si>
  <si>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２．水道使用水量を下の表の該当するメーター口径の欄に入力してください。（例えば２０ｍｍならば、B列）</t>
    <rPh sb="2" eb="4">
      <t>スイドウ</t>
    </rPh>
    <rPh sb="4" eb="6">
      <t>シヨウ</t>
    </rPh>
    <rPh sb="6" eb="8">
      <t>スイリョウ</t>
    </rPh>
    <rPh sb="9" eb="10">
      <t>シタ</t>
    </rPh>
    <rPh sb="11" eb="12">
      <t>ヒョウ</t>
    </rPh>
    <rPh sb="13" eb="15">
      <t>ガイトウ</t>
    </rPh>
    <rPh sb="21" eb="23">
      <t>コウケイ</t>
    </rPh>
    <rPh sb="24" eb="25">
      <t>ラン</t>
    </rPh>
    <rPh sb="26" eb="28">
      <t>ニュウリョク</t>
    </rPh>
    <rPh sb="36" eb="37">
      <t>タト</t>
    </rPh>
    <rPh sb="48" eb="49">
      <t>レツ</t>
    </rPh>
    <phoneticPr fontId="1"/>
  </si>
  <si>
    <t>従量料金（１㎡につき）</t>
    <rPh sb="0" eb="2">
      <t>ジュウリョウ</t>
    </rPh>
    <rPh sb="2" eb="4">
      <t>リョウキン</t>
    </rPh>
    <phoneticPr fontId="1"/>
  </si>
  <si>
    <t>料金表（１給水装置１月につき、税抜き金額）</t>
    <rPh sb="0" eb="2">
      <t>リョウキン</t>
    </rPh>
    <rPh sb="2" eb="3">
      <t>ヒョウ</t>
    </rPh>
    <rPh sb="5" eb="7">
      <t>キュウスイ</t>
    </rPh>
    <rPh sb="7" eb="9">
      <t>ソウチ</t>
    </rPh>
    <rPh sb="10" eb="11">
      <t>ツキ</t>
    </rPh>
    <rPh sb="15" eb="16">
      <t>ゼイ</t>
    </rPh>
    <rPh sb="16" eb="17">
      <t>ヌ</t>
    </rPh>
    <rPh sb="18" eb="20">
      <t>キンガク</t>
    </rPh>
    <phoneticPr fontId="1"/>
  </si>
  <si>
    <t>１０㎥まで</t>
    <phoneticPr fontId="1"/>
  </si>
  <si>
    <t>従量料金</t>
    <rPh sb="0" eb="2">
      <t>ジュウリョウ</t>
    </rPh>
    <rPh sb="2" eb="4">
      <t>リョウキン</t>
    </rPh>
    <phoneticPr fontId="1"/>
  </si>
  <si>
    <t>３．水道料金内訳の表に、ご請求金額の基本料金と従量料金が表示されます。</t>
    <rPh sb="2" eb="4">
      <t>スイドウ</t>
    </rPh>
    <rPh sb="4" eb="6">
      <t>リョウキン</t>
    </rPh>
    <rPh sb="6" eb="8">
      <t>ウチワケ</t>
    </rPh>
    <rPh sb="9" eb="10">
      <t>ヒョウ</t>
    </rPh>
    <rPh sb="13" eb="15">
      <t>セイキュウ</t>
    </rPh>
    <rPh sb="15" eb="17">
      <t>キンガク</t>
    </rPh>
    <rPh sb="18" eb="20">
      <t>キホン</t>
    </rPh>
    <rPh sb="20" eb="22">
      <t>リョウキン</t>
    </rPh>
    <rPh sb="23" eb="25">
      <t>ジュウリョウ</t>
    </rPh>
    <rPh sb="25" eb="27">
      <t>リョウキン</t>
    </rPh>
    <rPh sb="28" eb="30">
      <t>ヒョウジ</t>
    </rPh>
    <phoneticPr fontId="1"/>
  </si>
  <si>
    <t>「水道使用水量等のお知らせ」のお客様番号の下に記載されています。</t>
    <rPh sb="23" eb="25">
      <t>キサイ</t>
    </rPh>
    <phoneticPr fontId="1"/>
  </si>
  <si>
    <t>前の月</t>
    <rPh sb="0" eb="1">
      <t>マエ</t>
    </rPh>
    <rPh sb="2" eb="3">
      <t>ツキ</t>
    </rPh>
    <phoneticPr fontId="1"/>
  </si>
  <si>
    <t>後の月</t>
    <rPh sb="0" eb="1">
      <t>アト</t>
    </rPh>
    <rPh sb="2" eb="3">
      <t>ツキ</t>
    </rPh>
    <phoneticPr fontId="1"/>
  </si>
  <si>
    <t>前の月10まで</t>
    <rPh sb="0" eb="1">
      <t>マエ</t>
    </rPh>
    <rPh sb="2" eb="3">
      <t>ツキ</t>
    </rPh>
    <phoneticPr fontId="1"/>
  </si>
  <si>
    <t>前の月10～20</t>
    <rPh sb="0" eb="1">
      <t>マエ</t>
    </rPh>
    <rPh sb="2" eb="3">
      <t>ツキ</t>
    </rPh>
    <phoneticPr fontId="1"/>
  </si>
  <si>
    <t>前の月20～30</t>
    <rPh sb="0" eb="1">
      <t>マエ</t>
    </rPh>
    <rPh sb="2" eb="3">
      <t>ツキ</t>
    </rPh>
    <phoneticPr fontId="1"/>
  </si>
  <si>
    <t>前の月30～50</t>
    <rPh sb="0" eb="1">
      <t>マエ</t>
    </rPh>
    <rPh sb="2" eb="3">
      <t>ツキ</t>
    </rPh>
    <phoneticPr fontId="1"/>
  </si>
  <si>
    <t>前の月50～</t>
    <rPh sb="0" eb="1">
      <t>マエ</t>
    </rPh>
    <rPh sb="2" eb="3">
      <t>ツキ</t>
    </rPh>
    <phoneticPr fontId="1"/>
  </si>
  <si>
    <t>前の月料金（税抜き）</t>
    <rPh sb="0" eb="1">
      <t>マエ</t>
    </rPh>
    <rPh sb="2" eb="3">
      <t>ツキ</t>
    </rPh>
    <rPh sb="3" eb="5">
      <t>リョウキン</t>
    </rPh>
    <rPh sb="6" eb="7">
      <t>ゼイ</t>
    </rPh>
    <rPh sb="7" eb="8">
      <t>ヌ</t>
    </rPh>
    <phoneticPr fontId="1"/>
  </si>
  <si>
    <t>後の月10まで</t>
    <rPh sb="0" eb="1">
      <t>アト</t>
    </rPh>
    <rPh sb="2" eb="3">
      <t>ツキ</t>
    </rPh>
    <phoneticPr fontId="1"/>
  </si>
  <si>
    <t>後の月10～20</t>
    <rPh sb="0" eb="1">
      <t>アト</t>
    </rPh>
    <rPh sb="2" eb="3">
      <t>ツキ</t>
    </rPh>
    <phoneticPr fontId="1"/>
  </si>
  <si>
    <t>後の月20～30</t>
    <rPh sb="0" eb="1">
      <t>アト</t>
    </rPh>
    <rPh sb="2" eb="3">
      <t>ツキ</t>
    </rPh>
    <phoneticPr fontId="1"/>
  </si>
  <si>
    <t>後の月30～50</t>
    <rPh sb="0" eb="1">
      <t>アト</t>
    </rPh>
    <rPh sb="2" eb="3">
      <t>ツキ</t>
    </rPh>
    <phoneticPr fontId="1"/>
  </si>
  <si>
    <t>後の月50～</t>
    <rPh sb="0" eb="1">
      <t>アト</t>
    </rPh>
    <rPh sb="2" eb="3">
      <t>ツキ</t>
    </rPh>
    <phoneticPr fontId="1"/>
  </si>
  <si>
    <t>後の月料金（税抜き）</t>
    <rPh sb="0" eb="1">
      <t>アト</t>
    </rPh>
    <rPh sb="2" eb="3">
      <t>ツキ</t>
    </rPh>
    <rPh sb="3" eb="5">
      <t>リョウキン</t>
    </rPh>
    <rPh sb="6" eb="7">
      <t>ゼイ</t>
    </rPh>
    <rPh sb="7" eb="8">
      <t>ヌ</t>
    </rPh>
    <phoneticPr fontId="1"/>
  </si>
  <si>
    <t>１０㎥まで</t>
    <phoneticPr fontId="1"/>
  </si>
  <si>
    <t>１．お使いの水道メーターの口径をご確認ください。</t>
    <rPh sb="3" eb="4">
      <t>ツカ</t>
    </rPh>
    <rPh sb="6" eb="8">
      <t>スイドウ</t>
    </rPh>
    <rPh sb="13" eb="15">
      <t>コウケイ</t>
    </rPh>
    <rPh sb="17" eb="19">
      <t>カクニン</t>
    </rPh>
    <phoneticPr fontId="1"/>
  </si>
  <si>
    <t>合計料金</t>
    <rPh sb="0" eb="2">
      <t>ゴウケイ</t>
    </rPh>
    <rPh sb="2" eb="4">
      <t>リョウキン</t>
    </rPh>
    <phoneticPr fontId="1"/>
  </si>
  <si>
    <r>
      <t>水道料金内訳計算表</t>
    </r>
    <r>
      <rPr>
        <sz val="18"/>
        <color indexed="8"/>
        <rFont val="ＭＳ Ｐゴシック"/>
        <family val="3"/>
        <charset val="128"/>
      </rPr>
      <t>　（一般用、契約日数が１月に１６日以上ある場合）</t>
    </r>
    <rPh sb="0" eb="2">
      <t>スイドウ</t>
    </rPh>
    <rPh sb="2" eb="4">
      <t>リョウキン</t>
    </rPh>
    <rPh sb="4" eb="6">
      <t>ウチワケ</t>
    </rPh>
    <rPh sb="6" eb="8">
      <t>ケイサン</t>
    </rPh>
    <rPh sb="8" eb="9">
      <t>ヒョウ</t>
    </rPh>
    <rPh sb="11" eb="14">
      <t>イッパンヨウ</t>
    </rPh>
    <rPh sb="15" eb="17">
      <t>ケイヤク</t>
    </rPh>
    <rPh sb="17" eb="19">
      <t>ニッスウ</t>
    </rPh>
    <rPh sb="21" eb="22">
      <t>ツキ</t>
    </rPh>
    <rPh sb="25" eb="26">
      <t>ニチ</t>
    </rPh>
    <rPh sb="26" eb="28">
      <t>イジョウ</t>
    </rPh>
    <rPh sb="30" eb="32">
      <t>バアイ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</si>
  <si>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</si>
  <si>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水道料金内訳　（２ヶ月分）</t>
    <rPh sb="0" eb="2">
      <t>スイドウ</t>
    </rPh>
    <rPh sb="2" eb="4">
      <t>リョウキン</t>
    </rPh>
    <rPh sb="4" eb="6">
      <t>ウチワケ</t>
    </rPh>
    <rPh sb="10" eb="11">
      <t>ゲツ</t>
    </rPh>
    <rPh sb="11" eb="12">
      <t>プン</t>
    </rPh>
    <phoneticPr fontId="1"/>
  </si>
  <si>
    <r>
      <t>従量料金の内訳</t>
    </r>
    <r>
      <rPr>
        <sz val="12"/>
        <color indexed="8"/>
        <rFont val="ＭＳ Ｐゴシック"/>
        <family val="3"/>
        <charset val="128"/>
      </rPr>
      <t>（税抜き）　</t>
    </r>
    <rPh sb="0" eb="2">
      <t>ジュウリョウ</t>
    </rPh>
    <rPh sb="2" eb="4">
      <t>リョウキン</t>
    </rPh>
    <rPh sb="5" eb="7">
      <t>ウチワケ</t>
    </rPh>
    <rPh sb="8" eb="9">
      <t>ゼイ</t>
    </rPh>
    <rPh sb="9" eb="10">
      <t>ヌ</t>
    </rPh>
    <phoneticPr fontId="1"/>
  </si>
  <si>
    <t>１０㎥を超え２０㎥まで</t>
    <phoneticPr fontId="1"/>
  </si>
  <si>
    <t>２０㎥を超え３０㎥まで</t>
    <phoneticPr fontId="1"/>
  </si>
  <si>
    <t>３０㎥を超え５０㎥まで</t>
    <phoneticPr fontId="1"/>
  </si>
  <si>
    <t>５０㎥を超えるもの</t>
    <phoneticPr fontId="1"/>
  </si>
  <si>
    <t>１０㎥を超え２０㎥まで</t>
    <rPh sb="4" eb="5">
      <t>コ</t>
    </rPh>
    <phoneticPr fontId="1"/>
  </si>
  <si>
    <t>２０㎥を超え３０㎥まで</t>
    <rPh sb="4" eb="5">
      <t>コ</t>
    </rPh>
    <phoneticPr fontId="1"/>
  </si>
  <si>
    <t>３０㎥を超え５０㎥まで</t>
    <rPh sb="4" eb="5">
      <t>コ</t>
    </rPh>
    <phoneticPr fontId="1"/>
  </si>
  <si>
    <t>５０㎥を超えるもの</t>
    <rPh sb="4" eb="5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</si>
</sst>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&quot;㎥&quot;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177" fontId="5" fillId="2" borderId="5" xfId="0" applyNumberFormat="1" applyFont="1" applyFill="1" applyBorder="1" applyProtection="1">
      <alignment vertical="center"/>
      <protection locked="0"/>
    </xf>
    <xf numFmtId="0" fontId="9" fillId="0" borderId="0" xfId="0" applyFont="1" applyProtection="1">
      <alignment vertical="center"/>
    </xf>
    <xf numFmtId="0" fontId="0" fillId="0" borderId="0" xfId="0" applyProtection="1">
      <alignment vertical="center"/>
    </xf>
    <xf numFmtId="0" fontId="7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7" fillId="0" borderId="4" xfId="0" applyFont="1" applyBorder="1" applyAlignment="1" applyProtection="1">
      <alignment horizontal="center" vertical="center"/>
    </xf>
    <xf numFmtId="176" fontId="8" fillId="0" borderId="4" xfId="0" applyNumberFormat="1" applyFont="1" applyBorder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76" fontId="8" fillId="0" borderId="0" xfId="0" applyNumberFormat="1" applyFont="1" applyBorder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176" fontId="8" fillId="0" borderId="1" xfId="0" applyNumberFormat="1" applyFont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176" fontId="0" fillId="0" borderId="0" xfId="0" applyNumberFormat="1" applyBorder="1" applyProtection="1">
      <alignment vertical="center"/>
    </xf>
    <xf numFmtId="0" fontId="8" fillId="0" borderId="0" xfId="0" applyFont="1" applyProtection="1">
      <alignment vertical="center"/>
    </xf>
    <xf numFmtId="0" fontId="5" fillId="0" borderId="1" xfId="0" applyFont="1" applyBorder="1" applyProtection="1">
      <alignment vertical="center"/>
    </xf>
    <xf numFmtId="176" fontId="5" fillId="0" borderId="1" xfId="1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</xf>
    <xf numFmtId="177" fontId="0" fillId="0" borderId="0" xfId="0" applyNumberFormat="1" applyProtection="1">
      <alignment vertical="center"/>
    </xf>
    <xf numFmtId="176" fontId="0" fillId="0" borderId="0" xfId="0" applyNumberForma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/>
    </xf>
    <xf numFmtId="176" fontId="5" fillId="0" borderId="3" xfId="0" applyNumberFormat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zoomScaleNormal="100" workbookViewId="0">
      <selection activeCell="P15" sqref="P15"/>
    </sheetView>
  </sheetViews>
  <sheetFormatPr defaultRowHeight="14.25" x14ac:dyDescent="0.15"/>
  <cols>
    <col min="1" max="1" width="3.625" style="5" customWidth="1"/>
    <col min="2" max="2" width="20.625" style="3" customWidth="1"/>
    <col min="3" max="10" width="12.625" style="3" customWidth="1"/>
    <col min="11" max="11" width="3.625" style="3" customWidth="1"/>
    <col min="12" max="16384" width="9" style="3"/>
  </cols>
  <sheetData>
    <row r="1" spans="1:11" ht="30" customHeight="1" x14ac:dyDescent="0.15">
      <c r="A1" s="2" t="s">
        <v>45</v>
      </c>
    </row>
    <row r="2" spans="1:11" ht="18" customHeight="1" x14ac:dyDescent="0.15">
      <c r="A2" s="4"/>
    </row>
    <row r="3" spans="1:11" ht="21" customHeight="1" x14ac:dyDescent="0.15">
      <c r="B3" s="5" t="s">
        <v>12</v>
      </c>
      <c r="C3" s="5"/>
      <c r="D3" s="5"/>
      <c r="E3" s="5"/>
      <c r="F3" s="5"/>
      <c r="G3" s="5"/>
      <c r="H3" s="5"/>
      <c r="I3" s="5"/>
      <c r="J3" s="5"/>
      <c r="K3" s="5"/>
    </row>
    <row r="4" spans="1:11" ht="21" customHeight="1" x14ac:dyDescent="0.15">
      <c r="B4" s="5" t="s">
        <v>43</v>
      </c>
      <c r="C4" s="5"/>
      <c r="D4" s="5"/>
      <c r="E4" s="5"/>
      <c r="F4" s="5"/>
      <c r="G4" s="5"/>
      <c r="H4" s="5"/>
      <c r="I4" s="5"/>
      <c r="J4" s="5"/>
      <c r="K4" s="5"/>
    </row>
    <row r="5" spans="1:11" ht="21" customHeight="1" x14ac:dyDescent="0.15">
      <c r="B5" s="6" t="s">
        <v>27</v>
      </c>
      <c r="D5" s="5"/>
      <c r="E5" s="5"/>
      <c r="F5" s="5"/>
      <c r="G5" s="5"/>
      <c r="H5" s="5"/>
      <c r="I5" s="5"/>
      <c r="J5" s="5"/>
      <c r="K5" s="5"/>
    </row>
    <row r="6" spans="1:11" ht="21" customHeight="1" x14ac:dyDescent="0.15">
      <c r="B6" s="5" t="s">
        <v>21</v>
      </c>
      <c r="C6" s="5"/>
      <c r="D6" s="5"/>
      <c r="E6" s="5"/>
      <c r="F6" s="5"/>
      <c r="G6" s="5"/>
      <c r="H6" s="5"/>
      <c r="I6" s="5"/>
      <c r="J6" s="5"/>
      <c r="K6" s="5"/>
    </row>
    <row r="7" spans="1:11" ht="21" customHeight="1" x14ac:dyDescent="0.15">
      <c r="B7" s="5" t="s">
        <v>26</v>
      </c>
      <c r="C7" s="5"/>
      <c r="D7" s="5"/>
      <c r="E7" s="5"/>
      <c r="F7" s="5"/>
      <c r="G7" s="5"/>
      <c r="H7" s="5"/>
      <c r="I7" s="5"/>
      <c r="J7" s="5"/>
      <c r="K7" s="5"/>
    </row>
    <row r="8" spans="1:11" ht="21" customHeight="1" x14ac:dyDescent="0.15">
      <c r="B8" s="5"/>
      <c r="C8" s="7" t="s">
        <v>13</v>
      </c>
      <c r="D8" s="7" t="s">
        <v>14</v>
      </c>
      <c r="E8" s="7" t="s">
        <v>15</v>
      </c>
      <c r="F8" s="7" t="s">
        <v>16</v>
      </c>
      <c r="G8" s="7" t="s">
        <v>17</v>
      </c>
      <c r="H8" s="7" t="s">
        <v>18</v>
      </c>
      <c r="I8" s="7" t="s">
        <v>19</v>
      </c>
      <c r="J8" s="7" t="s">
        <v>20</v>
      </c>
      <c r="K8" s="5"/>
    </row>
    <row r="9" spans="1:11" ht="30" customHeight="1" thickBot="1" x14ac:dyDescent="0.2">
      <c r="A9" s="7"/>
      <c r="B9" s="8" t="s">
        <v>9</v>
      </c>
      <c r="C9" s="8" t="s">
        <v>0</v>
      </c>
      <c r="D9" s="8" t="s">
        <v>1</v>
      </c>
      <c r="E9" s="8" t="s">
        <v>2</v>
      </c>
      <c r="F9" s="8" t="s">
        <v>3</v>
      </c>
      <c r="G9" s="8" t="s">
        <v>4</v>
      </c>
      <c r="H9" s="8" t="s">
        <v>5</v>
      </c>
      <c r="I9" s="8" t="s">
        <v>6</v>
      </c>
      <c r="J9" s="8" t="s">
        <v>7</v>
      </c>
      <c r="K9" s="5"/>
    </row>
    <row r="10" spans="1:11" ht="30" customHeight="1" thickBot="1" x14ac:dyDescent="0.2">
      <c r="A10" s="7"/>
      <c r="B10" s="9" t="s">
        <v>10</v>
      </c>
      <c r="C10" s="1"/>
      <c r="D10" s="1"/>
      <c r="E10" s="1"/>
      <c r="F10" s="1"/>
      <c r="G10" s="1"/>
      <c r="H10" s="1"/>
      <c r="I10" s="1"/>
      <c r="J10" s="1"/>
      <c r="K10" s="5"/>
    </row>
    <row r="11" spans="1:11" ht="30" customHeight="1" thickBot="1" x14ac:dyDescent="0.2">
      <c r="B11" s="10" t="s">
        <v>47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30" customHeight="1" thickBot="1" x14ac:dyDescent="0.2">
      <c r="B12" s="11" t="s">
        <v>8</v>
      </c>
      <c r="C12" s="12" t="str">
        <f t="shared" ref="C12:J12" si="0">IF(C10="","",C27*2)</f>
        <v/>
      </c>
      <c r="D12" s="12" t="str">
        <f t="shared" si="0"/>
        <v/>
      </c>
      <c r="E12" s="12" t="str">
        <f t="shared" si="0"/>
        <v/>
      </c>
      <c r="F12" s="12" t="str">
        <f t="shared" si="0"/>
        <v/>
      </c>
      <c r="G12" s="12" t="str">
        <f t="shared" si="0"/>
        <v/>
      </c>
      <c r="H12" s="12" t="str">
        <f t="shared" si="0"/>
        <v/>
      </c>
      <c r="I12" s="12" t="str">
        <f t="shared" si="0"/>
        <v/>
      </c>
      <c r="J12" s="12" t="str">
        <f t="shared" si="0"/>
        <v/>
      </c>
      <c r="K12" s="5"/>
    </row>
    <row r="13" spans="1:11" ht="30" customHeight="1" thickBot="1" x14ac:dyDescent="0.2">
      <c r="B13" s="13" t="s">
        <v>25</v>
      </c>
      <c r="C13" s="12" t="str">
        <f t="shared" ref="C13:J13" si="1">IF(C10="","",C39+C45)</f>
        <v/>
      </c>
      <c r="D13" s="12" t="str">
        <f t="shared" si="1"/>
        <v/>
      </c>
      <c r="E13" s="12" t="str">
        <f t="shared" si="1"/>
        <v/>
      </c>
      <c r="F13" s="12" t="str">
        <f t="shared" si="1"/>
        <v/>
      </c>
      <c r="G13" s="12" t="str">
        <f t="shared" si="1"/>
        <v/>
      </c>
      <c r="H13" s="12" t="str">
        <f t="shared" si="1"/>
        <v/>
      </c>
      <c r="I13" s="12" t="str">
        <f t="shared" si="1"/>
        <v/>
      </c>
      <c r="J13" s="12" t="str">
        <f t="shared" si="1"/>
        <v/>
      </c>
      <c r="K13" s="5"/>
    </row>
    <row r="14" spans="1:11" ht="30" customHeight="1" thickBot="1" x14ac:dyDescent="0.2">
      <c r="B14" s="13" t="s">
        <v>46</v>
      </c>
      <c r="C14" s="12" t="str">
        <f>IF(C10="","",INT((C12+C13)*0.1))</f>
        <v/>
      </c>
      <c r="D14" s="12" t="str">
        <f t="shared" ref="D14:J14" si="2">IF(D10="","",INT((D12+D13)*0.1))</f>
        <v/>
      </c>
      <c r="E14" s="12" t="str">
        <f t="shared" si="2"/>
        <v/>
      </c>
      <c r="F14" s="12" t="str">
        <f t="shared" si="2"/>
        <v/>
      </c>
      <c r="G14" s="12" t="str">
        <f t="shared" si="2"/>
        <v/>
      </c>
      <c r="H14" s="12" t="str">
        <f t="shared" si="2"/>
        <v/>
      </c>
      <c r="I14" s="12" t="str">
        <f t="shared" si="2"/>
        <v/>
      </c>
      <c r="J14" s="12" t="str">
        <f t="shared" si="2"/>
        <v/>
      </c>
      <c r="K14" s="5"/>
    </row>
    <row r="15" spans="1:11" ht="30" customHeight="1" thickBot="1" x14ac:dyDescent="0.2">
      <c r="B15" s="13" t="s">
        <v>44</v>
      </c>
      <c r="C15" s="12" t="str">
        <f>IF(C10="","",C12+C13+C14)</f>
        <v/>
      </c>
      <c r="D15" s="12" t="str">
        <f t="shared" ref="D15:J15" si="3">IF(D10="","",D12+D13+D14)</f>
        <v/>
      </c>
      <c r="E15" s="12" t="str">
        <f t="shared" si="3"/>
        <v/>
      </c>
      <c r="F15" s="12" t="str">
        <f t="shared" si="3"/>
        <v/>
      </c>
      <c r="G15" s="12" t="str">
        <f t="shared" si="3"/>
        <v/>
      </c>
      <c r="H15" s="12" t="str">
        <f t="shared" si="3"/>
        <v/>
      </c>
      <c r="I15" s="12" t="str">
        <f t="shared" si="3"/>
        <v/>
      </c>
      <c r="J15" s="12" t="str">
        <f t="shared" si="3"/>
        <v/>
      </c>
      <c r="K15" s="5"/>
    </row>
    <row r="16" spans="1:11" ht="18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5"/>
    </row>
    <row r="17" spans="2:11" ht="30" customHeight="1" x14ac:dyDescent="0.15">
      <c r="B17" s="16" t="s">
        <v>48</v>
      </c>
      <c r="C17" s="15"/>
      <c r="D17" s="15"/>
      <c r="E17" s="15"/>
      <c r="F17" s="15"/>
      <c r="G17" s="15"/>
      <c r="H17" s="15"/>
      <c r="I17" s="15"/>
      <c r="J17" s="15"/>
      <c r="K17" s="5"/>
    </row>
    <row r="18" spans="2:11" ht="22.5" customHeight="1" x14ac:dyDescent="0.15">
      <c r="B18" s="17" t="s">
        <v>24</v>
      </c>
      <c r="C18" s="18" t="str">
        <f>IF(C10="","",(C34+C40)*$B$30)</f>
        <v/>
      </c>
      <c r="D18" s="18" t="str">
        <f t="shared" ref="D18:J18" si="4">IF(D10="","",(D34+D40)*$B$30)</f>
        <v/>
      </c>
      <c r="E18" s="18" t="str">
        <f t="shared" si="4"/>
        <v/>
      </c>
      <c r="F18" s="18" t="str">
        <f t="shared" si="4"/>
        <v/>
      </c>
      <c r="G18" s="18" t="str">
        <f t="shared" si="4"/>
        <v/>
      </c>
      <c r="H18" s="18" t="str">
        <f t="shared" si="4"/>
        <v/>
      </c>
      <c r="I18" s="18" t="str">
        <f t="shared" si="4"/>
        <v/>
      </c>
      <c r="J18" s="18" t="str">
        <f t="shared" si="4"/>
        <v/>
      </c>
      <c r="K18" s="5"/>
    </row>
    <row r="19" spans="2:11" ht="22.5" customHeight="1" x14ac:dyDescent="0.15">
      <c r="B19" s="17" t="s">
        <v>49</v>
      </c>
      <c r="C19" s="18" t="str">
        <f>IF(C10="","",(C35+C41)*$C$30)</f>
        <v/>
      </c>
      <c r="D19" s="18" t="str">
        <f t="shared" ref="D19:J19" si="5">IF(D10="","",(D35+D41)*$C$30)</f>
        <v/>
      </c>
      <c r="E19" s="18" t="str">
        <f t="shared" si="5"/>
        <v/>
      </c>
      <c r="F19" s="18" t="str">
        <f t="shared" si="5"/>
        <v/>
      </c>
      <c r="G19" s="18" t="str">
        <f t="shared" si="5"/>
        <v/>
      </c>
      <c r="H19" s="18" t="str">
        <f t="shared" si="5"/>
        <v/>
      </c>
      <c r="I19" s="18" t="str">
        <f t="shared" si="5"/>
        <v/>
      </c>
      <c r="J19" s="18" t="str">
        <f t="shared" si="5"/>
        <v/>
      </c>
      <c r="K19" s="5"/>
    </row>
    <row r="20" spans="2:11" ht="22.5" customHeight="1" x14ac:dyDescent="0.15">
      <c r="B20" s="17" t="s">
        <v>50</v>
      </c>
      <c r="C20" s="18" t="str">
        <f>IF(C10="","",INT(C36+C42)*$E$30)</f>
        <v/>
      </c>
      <c r="D20" s="18" t="str">
        <f t="shared" ref="D20:J20" si="6">IF(D10="","",INT(D36+D42)*$E$30)</f>
        <v/>
      </c>
      <c r="E20" s="18" t="str">
        <f t="shared" si="6"/>
        <v/>
      </c>
      <c r="F20" s="18" t="str">
        <f t="shared" si="6"/>
        <v/>
      </c>
      <c r="G20" s="18" t="str">
        <f t="shared" si="6"/>
        <v/>
      </c>
      <c r="H20" s="18" t="str">
        <f t="shared" si="6"/>
        <v/>
      </c>
      <c r="I20" s="18" t="str">
        <f t="shared" si="6"/>
        <v/>
      </c>
      <c r="J20" s="18" t="str">
        <f t="shared" si="6"/>
        <v/>
      </c>
      <c r="K20" s="5"/>
    </row>
    <row r="21" spans="2:11" ht="22.5" customHeight="1" x14ac:dyDescent="0.15">
      <c r="B21" s="17" t="s">
        <v>51</v>
      </c>
      <c r="C21" s="18" t="str">
        <f>IF(C10="","",(C37+C43)*$G$30)</f>
        <v/>
      </c>
      <c r="D21" s="18" t="str">
        <f t="shared" ref="D21:J21" si="7">IF(D10="","",(D37+D43)*$G$30)</f>
        <v/>
      </c>
      <c r="E21" s="18" t="str">
        <f t="shared" si="7"/>
        <v/>
      </c>
      <c r="F21" s="18" t="str">
        <f t="shared" si="7"/>
        <v/>
      </c>
      <c r="G21" s="18" t="str">
        <f t="shared" si="7"/>
        <v/>
      </c>
      <c r="H21" s="18" t="str">
        <f t="shared" si="7"/>
        <v/>
      </c>
      <c r="I21" s="18" t="str">
        <f t="shared" si="7"/>
        <v/>
      </c>
      <c r="J21" s="18" t="str">
        <f t="shared" si="7"/>
        <v/>
      </c>
      <c r="K21" s="5"/>
    </row>
    <row r="22" spans="2:11" ht="22.5" customHeight="1" x14ac:dyDescent="0.15">
      <c r="B22" s="17" t="s">
        <v>52</v>
      </c>
      <c r="C22" s="18" t="str">
        <f>IF(C10="","",(C38+C44)*$I$30)</f>
        <v/>
      </c>
      <c r="D22" s="18" t="str">
        <f t="shared" ref="D22:J22" si="8">IF(D10="","",(D38+D44)*$I$30)</f>
        <v/>
      </c>
      <c r="E22" s="18" t="str">
        <f t="shared" si="8"/>
        <v/>
      </c>
      <c r="F22" s="18" t="str">
        <f t="shared" si="8"/>
        <v/>
      </c>
      <c r="G22" s="18" t="str">
        <f t="shared" si="8"/>
        <v/>
      </c>
      <c r="H22" s="18" t="str">
        <f t="shared" si="8"/>
        <v/>
      </c>
      <c r="I22" s="18" t="str">
        <f t="shared" si="8"/>
        <v/>
      </c>
      <c r="J22" s="18" t="str">
        <f t="shared" si="8"/>
        <v/>
      </c>
      <c r="K22" s="5"/>
    </row>
    <row r="23" spans="2:11" ht="18" customHeight="1" x14ac:dyDescent="0.15">
      <c r="B23" s="19"/>
      <c r="C23" s="20"/>
      <c r="D23" s="20"/>
      <c r="E23" s="20"/>
      <c r="F23" s="20"/>
      <c r="G23" s="20"/>
      <c r="H23" s="20"/>
      <c r="I23" s="20"/>
      <c r="J23" s="20"/>
      <c r="K23" s="5"/>
    </row>
    <row r="24" spans="2:11" ht="24" customHeight="1" x14ac:dyDescent="0.15">
      <c r="B24" s="21" t="s">
        <v>23</v>
      </c>
      <c r="C24" s="5"/>
      <c r="D24" s="5"/>
      <c r="E24" s="5"/>
      <c r="F24" s="5"/>
      <c r="G24" s="5"/>
      <c r="H24" s="5"/>
      <c r="I24" s="5"/>
      <c r="J24" s="5"/>
      <c r="K24" s="5"/>
    </row>
    <row r="25" spans="2:11" ht="24" customHeight="1" x14ac:dyDescent="0.15">
      <c r="B25" s="5" t="s">
        <v>8</v>
      </c>
      <c r="C25" s="5"/>
      <c r="D25" s="5"/>
      <c r="E25" s="5"/>
      <c r="F25" s="5"/>
      <c r="G25" s="5"/>
      <c r="H25" s="5"/>
      <c r="I25" s="5"/>
      <c r="J25" s="5"/>
      <c r="K25" s="5"/>
    </row>
    <row r="26" spans="2:11" ht="24" customHeight="1" x14ac:dyDescent="0.15">
      <c r="B26" s="22" t="s">
        <v>9</v>
      </c>
      <c r="C26" s="8" t="s">
        <v>0</v>
      </c>
      <c r="D26" s="8" t="s">
        <v>1</v>
      </c>
      <c r="E26" s="8" t="s">
        <v>2</v>
      </c>
      <c r="F26" s="8" t="s">
        <v>3</v>
      </c>
      <c r="G26" s="8" t="s">
        <v>4</v>
      </c>
      <c r="H26" s="8" t="s">
        <v>5</v>
      </c>
      <c r="I26" s="8" t="s">
        <v>6</v>
      </c>
      <c r="J26" s="8" t="s">
        <v>7</v>
      </c>
      <c r="K26" s="5"/>
    </row>
    <row r="27" spans="2:11" ht="24" customHeight="1" x14ac:dyDescent="0.15">
      <c r="B27" s="22" t="s">
        <v>11</v>
      </c>
      <c r="C27" s="23">
        <v>530</v>
      </c>
      <c r="D27" s="23">
        <v>890</v>
      </c>
      <c r="E27" s="23">
        <v>1470</v>
      </c>
      <c r="F27" s="23">
        <v>7600</v>
      </c>
      <c r="G27" s="23">
        <v>12300</v>
      </c>
      <c r="H27" s="23">
        <v>28000</v>
      </c>
      <c r="I27" s="23">
        <v>47000</v>
      </c>
      <c r="J27" s="23">
        <v>102000</v>
      </c>
      <c r="K27" s="5"/>
    </row>
    <row r="28" spans="2:11" ht="24" customHeight="1" x14ac:dyDescent="0.15">
      <c r="B28" s="5" t="s">
        <v>22</v>
      </c>
      <c r="C28" s="5"/>
      <c r="D28" s="5"/>
      <c r="E28" s="5"/>
      <c r="F28" s="5"/>
      <c r="G28" s="5"/>
      <c r="H28" s="5"/>
      <c r="I28" s="5"/>
      <c r="J28" s="5"/>
      <c r="K28" s="5"/>
    </row>
    <row r="29" spans="2:11" ht="24" customHeight="1" x14ac:dyDescent="0.15">
      <c r="B29" s="8" t="s">
        <v>42</v>
      </c>
      <c r="C29" s="27" t="s">
        <v>53</v>
      </c>
      <c r="D29" s="28"/>
      <c r="E29" s="27" t="s">
        <v>54</v>
      </c>
      <c r="F29" s="28"/>
      <c r="G29" s="27" t="s">
        <v>55</v>
      </c>
      <c r="H29" s="28"/>
      <c r="I29" s="27" t="s">
        <v>56</v>
      </c>
      <c r="J29" s="28"/>
      <c r="K29" s="5"/>
    </row>
    <row r="30" spans="2:11" ht="24" customHeight="1" x14ac:dyDescent="0.15">
      <c r="B30" s="24">
        <v>61</v>
      </c>
      <c r="C30" s="29">
        <v>126</v>
      </c>
      <c r="D30" s="30"/>
      <c r="E30" s="29">
        <v>156</v>
      </c>
      <c r="F30" s="30"/>
      <c r="G30" s="29">
        <v>176</v>
      </c>
      <c r="H30" s="30"/>
      <c r="I30" s="29">
        <v>186</v>
      </c>
      <c r="J30" s="30"/>
      <c r="K30" s="5"/>
    </row>
    <row r="31" spans="2:11" ht="15" customHeight="1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2:11" ht="15" customHeight="1" x14ac:dyDescent="0.15">
      <c r="B32" s="3" t="s">
        <v>28</v>
      </c>
      <c r="C32" s="25">
        <f>C10-C33</f>
        <v>0</v>
      </c>
      <c r="D32" s="25">
        <f t="shared" ref="D32:J32" si="9">D10-D33</f>
        <v>0</v>
      </c>
      <c r="E32" s="25">
        <f t="shared" si="9"/>
        <v>0</v>
      </c>
      <c r="F32" s="25">
        <f t="shared" si="9"/>
        <v>0</v>
      </c>
      <c r="G32" s="25">
        <f t="shared" si="9"/>
        <v>0</v>
      </c>
      <c r="H32" s="25">
        <f t="shared" si="9"/>
        <v>0</v>
      </c>
      <c r="I32" s="25">
        <f t="shared" si="9"/>
        <v>0</v>
      </c>
      <c r="J32" s="25">
        <f t="shared" si="9"/>
        <v>0</v>
      </c>
    </row>
    <row r="33" spans="2:10" ht="15" customHeight="1" x14ac:dyDescent="0.15">
      <c r="B33" s="3" t="s">
        <v>29</v>
      </c>
      <c r="C33" s="25">
        <f t="shared" ref="C33:J33" si="10">INT(C10/2)</f>
        <v>0</v>
      </c>
      <c r="D33" s="25">
        <f t="shared" si="10"/>
        <v>0</v>
      </c>
      <c r="E33" s="25">
        <f t="shared" si="10"/>
        <v>0</v>
      </c>
      <c r="F33" s="25">
        <f t="shared" si="10"/>
        <v>0</v>
      </c>
      <c r="G33" s="25">
        <f t="shared" si="10"/>
        <v>0</v>
      </c>
      <c r="H33" s="25">
        <f t="shared" si="10"/>
        <v>0</v>
      </c>
      <c r="I33" s="25">
        <f t="shared" si="10"/>
        <v>0</v>
      </c>
      <c r="J33" s="25">
        <f t="shared" si="10"/>
        <v>0</v>
      </c>
    </row>
    <row r="34" spans="2:10" ht="15" customHeight="1" x14ac:dyDescent="0.15">
      <c r="B34" s="3" t="s">
        <v>30</v>
      </c>
      <c r="C34" s="25">
        <f>IF(C32&gt;10,10,C32)</f>
        <v>0</v>
      </c>
      <c r="D34" s="25">
        <f t="shared" ref="D34:J34" si="11">IF(D32&gt;10,10,D32)</f>
        <v>0</v>
      </c>
      <c r="E34" s="25">
        <f t="shared" si="11"/>
        <v>0</v>
      </c>
      <c r="F34" s="25">
        <f t="shared" si="11"/>
        <v>0</v>
      </c>
      <c r="G34" s="25">
        <f t="shared" si="11"/>
        <v>0</v>
      </c>
      <c r="H34" s="25">
        <f t="shared" si="11"/>
        <v>0</v>
      </c>
      <c r="I34" s="25">
        <f t="shared" si="11"/>
        <v>0</v>
      </c>
      <c r="J34" s="25">
        <f t="shared" si="11"/>
        <v>0</v>
      </c>
    </row>
    <row r="35" spans="2:10" ht="15" customHeight="1" x14ac:dyDescent="0.15">
      <c r="B35" s="3" t="s">
        <v>31</v>
      </c>
      <c r="C35" s="25">
        <f>IF(AND(C32&gt;10,C32&lt;=20),C32-C34,IF(C32&lt;=10,0,10))</f>
        <v>0</v>
      </c>
      <c r="D35" s="25">
        <f t="shared" ref="D35:J35" si="12">IF(AND(D32&gt;10,D32&lt;=20),D32-D34,IF(D32&lt;=10,0,10))</f>
        <v>0</v>
      </c>
      <c r="E35" s="25">
        <f t="shared" si="12"/>
        <v>0</v>
      </c>
      <c r="F35" s="25">
        <f t="shared" si="12"/>
        <v>0</v>
      </c>
      <c r="G35" s="25">
        <f t="shared" si="12"/>
        <v>0</v>
      </c>
      <c r="H35" s="25">
        <f t="shared" si="12"/>
        <v>0</v>
      </c>
      <c r="I35" s="25">
        <f t="shared" si="12"/>
        <v>0</v>
      </c>
      <c r="J35" s="25">
        <f t="shared" si="12"/>
        <v>0</v>
      </c>
    </row>
    <row r="36" spans="2:10" ht="15" customHeight="1" x14ac:dyDescent="0.15">
      <c r="B36" s="3" t="s">
        <v>32</v>
      </c>
      <c r="C36" s="25">
        <f>IF(AND(C32&gt;20,C32&lt;=30),C32-20,IF(C32&lt;=20,0,10))</f>
        <v>0</v>
      </c>
      <c r="D36" s="25">
        <f t="shared" ref="D36:J36" si="13">IF(AND(D32&gt;20,D32&lt;=30),D32-20,IF(D32&lt;=20,0,10))</f>
        <v>0</v>
      </c>
      <c r="E36" s="25">
        <f t="shared" si="13"/>
        <v>0</v>
      </c>
      <c r="F36" s="25">
        <f t="shared" si="13"/>
        <v>0</v>
      </c>
      <c r="G36" s="25">
        <f t="shared" si="13"/>
        <v>0</v>
      </c>
      <c r="H36" s="25">
        <f t="shared" si="13"/>
        <v>0</v>
      </c>
      <c r="I36" s="25">
        <f t="shared" si="13"/>
        <v>0</v>
      </c>
      <c r="J36" s="25">
        <f t="shared" si="13"/>
        <v>0</v>
      </c>
    </row>
    <row r="37" spans="2:10" x14ac:dyDescent="0.15">
      <c r="B37" s="3" t="s">
        <v>33</v>
      </c>
      <c r="C37" s="25">
        <f>IF(AND(C32&gt;30,C32&lt;=50),C32-30,IF(C32&lt;=30,0,20))</f>
        <v>0</v>
      </c>
      <c r="D37" s="25">
        <f t="shared" ref="D37:J37" si="14">IF(AND(D32&gt;30,D32&lt;=50),D32-30,IF(D32&lt;=30,0,20))</f>
        <v>0</v>
      </c>
      <c r="E37" s="25">
        <f t="shared" si="14"/>
        <v>0</v>
      </c>
      <c r="F37" s="25">
        <f t="shared" si="14"/>
        <v>0</v>
      </c>
      <c r="G37" s="25">
        <f t="shared" si="14"/>
        <v>0</v>
      </c>
      <c r="H37" s="25">
        <f t="shared" si="14"/>
        <v>0</v>
      </c>
      <c r="I37" s="25">
        <f t="shared" si="14"/>
        <v>0</v>
      </c>
      <c r="J37" s="25">
        <f t="shared" si="14"/>
        <v>0</v>
      </c>
    </row>
    <row r="38" spans="2:10" x14ac:dyDescent="0.15">
      <c r="B38" s="3" t="s">
        <v>34</v>
      </c>
      <c r="C38" s="25">
        <f>IF(C32&gt;50,C32-50,0)</f>
        <v>0</v>
      </c>
      <c r="D38" s="25">
        <f t="shared" ref="D38:J38" si="15">IF(D32&gt;50,D32-50,0)</f>
        <v>0</v>
      </c>
      <c r="E38" s="25">
        <f t="shared" si="15"/>
        <v>0</v>
      </c>
      <c r="F38" s="25">
        <f t="shared" si="15"/>
        <v>0</v>
      </c>
      <c r="G38" s="25">
        <f t="shared" si="15"/>
        <v>0</v>
      </c>
      <c r="H38" s="25">
        <f t="shared" si="15"/>
        <v>0</v>
      </c>
      <c r="I38" s="25">
        <f t="shared" si="15"/>
        <v>0</v>
      </c>
      <c r="J38" s="25">
        <f t="shared" si="15"/>
        <v>0</v>
      </c>
    </row>
    <row r="39" spans="2:10" x14ac:dyDescent="0.15">
      <c r="B39" s="3" t="s">
        <v>35</v>
      </c>
      <c r="C39" s="26">
        <f>$B$30*C34+$C$30*C35+$E$30*C36+$G$30*C37+$I$30*C38</f>
        <v>0</v>
      </c>
      <c r="D39" s="26">
        <f t="shared" ref="D39:J39" si="16">$B$30*D34+$C$30*D35+$E$30*D36+$G$30*D37+$I$30*D38</f>
        <v>0</v>
      </c>
      <c r="E39" s="26">
        <f t="shared" si="16"/>
        <v>0</v>
      </c>
      <c r="F39" s="26">
        <f t="shared" si="16"/>
        <v>0</v>
      </c>
      <c r="G39" s="26">
        <f t="shared" si="16"/>
        <v>0</v>
      </c>
      <c r="H39" s="26">
        <f t="shared" si="16"/>
        <v>0</v>
      </c>
      <c r="I39" s="26">
        <f t="shared" si="16"/>
        <v>0</v>
      </c>
      <c r="J39" s="26">
        <f t="shared" si="16"/>
        <v>0</v>
      </c>
    </row>
    <row r="40" spans="2:10" x14ac:dyDescent="0.15">
      <c r="B40" s="3" t="s">
        <v>36</v>
      </c>
      <c r="C40" s="25">
        <f t="shared" ref="C40:J40" si="17">IF(C33&gt;10,10,C33)</f>
        <v>0</v>
      </c>
      <c r="D40" s="25">
        <f t="shared" si="17"/>
        <v>0</v>
      </c>
      <c r="E40" s="25">
        <f t="shared" si="17"/>
        <v>0</v>
      </c>
      <c r="F40" s="25">
        <f t="shared" si="17"/>
        <v>0</v>
      </c>
      <c r="G40" s="25">
        <f t="shared" si="17"/>
        <v>0</v>
      </c>
      <c r="H40" s="25">
        <f t="shared" si="17"/>
        <v>0</v>
      </c>
      <c r="I40" s="25">
        <f t="shared" si="17"/>
        <v>0</v>
      </c>
      <c r="J40" s="25">
        <f t="shared" si="17"/>
        <v>0</v>
      </c>
    </row>
    <row r="41" spans="2:10" x14ac:dyDescent="0.15">
      <c r="B41" s="3" t="s">
        <v>37</v>
      </c>
      <c r="C41" s="25">
        <f t="shared" ref="C41:J41" si="18">IF(AND(C33&gt;10,C33&lt;=20),C33-C40,IF(C33&lt;=10,0,10))</f>
        <v>0</v>
      </c>
      <c r="D41" s="25">
        <f t="shared" si="18"/>
        <v>0</v>
      </c>
      <c r="E41" s="25">
        <f t="shared" si="18"/>
        <v>0</v>
      </c>
      <c r="F41" s="25">
        <f t="shared" si="18"/>
        <v>0</v>
      </c>
      <c r="G41" s="25">
        <f t="shared" si="18"/>
        <v>0</v>
      </c>
      <c r="H41" s="25">
        <f t="shared" si="18"/>
        <v>0</v>
      </c>
      <c r="I41" s="25">
        <f t="shared" si="18"/>
        <v>0</v>
      </c>
      <c r="J41" s="25">
        <f t="shared" si="18"/>
        <v>0</v>
      </c>
    </row>
    <row r="42" spans="2:10" x14ac:dyDescent="0.15">
      <c r="B42" s="3" t="s">
        <v>38</v>
      </c>
      <c r="C42" s="25">
        <f t="shared" ref="C42:J42" si="19">IF(AND(C33&gt;20,C33&lt;=30),C33-20,IF(C33&lt;=20,0,10))</f>
        <v>0</v>
      </c>
      <c r="D42" s="25">
        <f t="shared" si="19"/>
        <v>0</v>
      </c>
      <c r="E42" s="25">
        <f t="shared" si="19"/>
        <v>0</v>
      </c>
      <c r="F42" s="25">
        <f t="shared" si="19"/>
        <v>0</v>
      </c>
      <c r="G42" s="25">
        <f t="shared" si="19"/>
        <v>0</v>
      </c>
      <c r="H42" s="25">
        <f t="shared" si="19"/>
        <v>0</v>
      </c>
      <c r="I42" s="25">
        <f t="shared" si="19"/>
        <v>0</v>
      </c>
      <c r="J42" s="25">
        <f t="shared" si="19"/>
        <v>0</v>
      </c>
    </row>
    <row r="43" spans="2:10" x14ac:dyDescent="0.15">
      <c r="B43" s="3" t="s">
        <v>39</v>
      </c>
      <c r="C43" s="25">
        <f t="shared" ref="C43:J43" si="20">IF(AND(C33&gt;30,C33&lt;=50),C33-30,IF(C33&lt;=30,0,20))</f>
        <v>0</v>
      </c>
      <c r="D43" s="25">
        <f t="shared" si="20"/>
        <v>0</v>
      </c>
      <c r="E43" s="25">
        <f t="shared" si="20"/>
        <v>0</v>
      </c>
      <c r="F43" s="25">
        <f t="shared" si="20"/>
        <v>0</v>
      </c>
      <c r="G43" s="25">
        <f t="shared" si="20"/>
        <v>0</v>
      </c>
      <c r="H43" s="25">
        <f t="shared" si="20"/>
        <v>0</v>
      </c>
      <c r="I43" s="25">
        <f t="shared" si="20"/>
        <v>0</v>
      </c>
      <c r="J43" s="25">
        <f t="shared" si="20"/>
        <v>0</v>
      </c>
    </row>
    <row r="44" spans="2:10" x14ac:dyDescent="0.15">
      <c r="B44" s="3" t="s">
        <v>40</v>
      </c>
      <c r="C44" s="25">
        <f t="shared" ref="C44:J44" si="21">IF(C33&gt;50,C33-50,0)</f>
        <v>0</v>
      </c>
      <c r="D44" s="25">
        <f t="shared" si="21"/>
        <v>0</v>
      </c>
      <c r="E44" s="25">
        <f t="shared" si="21"/>
        <v>0</v>
      </c>
      <c r="F44" s="25">
        <f t="shared" si="21"/>
        <v>0</v>
      </c>
      <c r="G44" s="25">
        <f t="shared" si="21"/>
        <v>0</v>
      </c>
      <c r="H44" s="25">
        <f t="shared" si="21"/>
        <v>0</v>
      </c>
      <c r="I44" s="25">
        <f t="shared" si="21"/>
        <v>0</v>
      </c>
      <c r="J44" s="25">
        <f t="shared" si="21"/>
        <v>0</v>
      </c>
    </row>
    <row r="45" spans="2:10" x14ac:dyDescent="0.15">
      <c r="B45" s="3" t="s">
        <v>41</v>
      </c>
      <c r="C45" s="26">
        <f t="shared" ref="C45:J45" si="22">$B$30*C40+$C$30*C41+$E$30*C42+$G$30*C43+$I$30*C44</f>
        <v>0</v>
      </c>
      <c r="D45" s="26">
        <f t="shared" si="22"/>
        <v>0</v>
      </c>
      <c r="E45" s="26">
        <f t="shared" si="22"/>
        <v>0</v>
      </c>
      <c r="F45" s="26">
        <f t="shared" si="22"/>
        <v>0</v>
      </c>
      <c r="G45" s="26">
        <f t="shared" si="22"/>
        <v>0</v>
      </c>
      <c r="H45" s="26">
        <f t="shared" si="22"/>
        <v>0</v>
      </c>
      <c r="I45" s="26">
        <f t="shared" si="22"/>
        <v>0</v>
      </c>
      <c r="J45" s="26">
        <f t="shared" si="22"/>
        <v>0</v>
      </c>
    </row>
  </sheetData>
  <sheetProtection selectLockedCells="1"/>
  <mergeCells count="8">
    <mergeCell ref="C29:D29"/>
    <mergeCell ref="E29:F29"/>
    <mergeCell ref="G29:H29"/>
    <mergeCell ref="I29:J29"/>
    <mergeCell ref="C30:D30"/>
    <mergeCell ref="E30:F30"/>
    <mergeCell ref="G30:H30"/>
    <mergeCell ref="I30:J30"/>
  </mergeCells>
  <phoneticPr fontId="1"/>
  <printOptions horizontalCentered="1" verticalCentered="1"/>
  <pageMargins left="0.39370078740157483" right="0.39370078740157483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永井 幸久</dc:creator>
  <cp:lastModifiedBy>蒲郡市</cp:lastModifiedBy>
  <cp:lastPrinted>2018-01-15T12:05:03Z</cp:lastPrinted>
  <dcterms:created xsi:type="dcterms:W3CDTF">2016-04-19T23:57:45Z</dcterms:created>
  <dcterms:modified xsi:type="dcterms:W3CDTF">2023-04-10T08:45:31Z</dcterms:modified>
</cp:coreProperties>
</file>